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Hacienda\Portal Finanzas Públicas\Cuenta Pública 2016\"/>
    </mc:Choice>
  </mc:AlternateContent>
  <bookViews>
    <workbookView xWindow="0" yWindow="0" windowWidth="20490" windowHeight="7755" tabRatio="863"/>
  </bookViews>
  <sheets>
    <sheet name="BP_LDF" sheetId="10" r:id="rId1"/>
    <sheet name="EAID_LDF" sheetId="11" r:id="rId2"/>
    <sheet name="EAI_Rubro" sheetId="14" r:id="rId3"/>
    <sheet name="EAI_FF" sheetId="15" r:id="rId4"/>
  </sheets>
  <externalReferences>
    <externalReference r:id="rId5"/>
  </externalReferences>
  <definedNames>
    <definedName name="_xlnm.Print_Area" localSheetId="3">EAI_FF!$A$3:$L$68</definedName>
  </definedNames>
  <calcPr calcId="152511"/>
</workbook>
</file>

<file path=xl/calcChain.xml><?xml version="1.0" encoding="utf-8"?>
<calcChain xmlns="http://schemas.openxmlformats.org/spreadsheetml/2006/main">
  <c r="L64" i="15" l="1"/>
  <c r="K64" i="15"/>
  <c r="J64" i="15"/>
  <c r="I64" i="15"/>
  <c r="H64" i="15"/>
  <c r="G64" i="15"/>
  <c r="A6" i="15"/>
  <c r="H1" i="15"/>
  <c r="G1" i="15"/>
  <c r="J1" i="15" s="1"/>
  <c r="F1" i="15"/>
  <c r="I1" i="15" l="1"/>
  <c r="A5" i="15"/>
  <c r="L24" i="14" l="1"/>
  <c r="L25" i="14" s="1"/>
  <c r="K24" i="14"/>
  <c r="J24" i="14"/>
  <c r="G24" i="14"/>
  <c r="I18" i="14"/>
  <c r="I17" i="14"/>
  <c r="I24" i="14" s="1"/>
  <c r="H17" i="14"/>
  <c r="H24" i="14" s="1"/>
  <c r="A6" i="14"/>
  <c r="G1" i="14"/>
  <c r="J1" i="14" s="1"/>
  <c r="F1" i="14"/>
  <c r="H1" i="14" s="1"/>
  <c r="A5" i="14" l="1"/>
  <c r="I1" i="14"/>
</calcChain>
</file>

<file path=xl/comments1.xml><?xml version="1.0" encoding="utf-8"?>
<comments xmlns="http://schemas.openxmlformats.org/spreadsheetml/2006/main">
  <authors>
    <author>dora ramirez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dora ramirez:</t>
        </r>
        <r>
          <rPr>
            <sz val="9"/>
            <color indexed="81"/>
            <rFont val="Tahoma"/>
            <charset val="1"/>
          </rPr>
          <t xml:space="preserve">
Nombre del ente público que corresponda</t>
        </r>
      </text>
    </comment>
    <comment ref="B4" authorId="0" shapeId="0">
      <text>
        <r>
          <rPr>
            <b/>
            <sz val="9"/>
            <color indexed="81"/>
            <rFont val="Tahoma"/>
            <charset val="1"/>
          </rPr>
          <t>dora ramirez:</t>
        </r>
        <r>
          <rPr>
            <sz val="9"/>
            <color indexed="81"/>
            <rFont val="Tahoma"/>
            <charset val="1"/>
          </rPr>
          <t xml:space="preserve">
 Fecha del 1 de Enero al periodo que se este informando.</t>
        </r>
      </text>
    </comment>
  </commentList>
</comments>
</file>

<file path=xl/comments2.xml><?xml version="1.0" encoding="utf-8"?>
<comments xmlns="http://schemas.openxmlformats.org/spreadsheetml/2006/main">
  <authors>
    <author>dora ramirez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dora ramirez:</t>
        </r>
        <r>
          <rPr>
            <sz val="9"/>
            <color indexed="81"/>
            <rFont val="Tahoma"/>
            <family val="2"/>
          </rPr>
          <t xml:space="preserve">
Nombre del ente publico que corresponda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dora ramirez:</t>
        </r>
        <r>
          <rPr>
            <sz val="9"/>
            <color indexed="81"/>
            <rFont val="Tahoma"/>
            <family val="2"/>
          </rPr>
          <t xml:space="preserve">
Del 1 de enero al cierre del periodo a revisar </t>
        </r>
      </text>
    </comment>
  </commentList>
</comments>
</file>

<file path=xl/sharedStrings.xml><?xml version="1.0" encoding="utf-8"?>
<sst xmlns="http://schemas.openxmlformats.org/spreadsheetml/2006/main" count="265" uniqueCount="171">
  <si>
    <t>GOBIERNO DEL ESTADO DE SONORA</t>
  </si>
  <si>
    <t>Aprobado</t>
  </si>
  <si>
    <t>Ampliaciones/ (Reducciones)</t>
  </si>
  <si>
    <t>Modificado</t>
  </si>
  <si>
    <t>Devengado</t>
  </si>
  <si>
    <t>Pagado</t>
  </si>
  <si>
    <t>Del 1 de Enero al 31 de Diciembre del 2016</t>
  </si>
  <si>
    <t>(PESOS)</t>
  </si>
  <si>
    <t>Aprobado (d)</t>
  </si>
  <si>
    <t xml:space="preserve">Pagado </t>
  </si>
  <si>
    <t>1</t>
  </si>
  <si>
    <t>Concepto</t>
  </si>
  <si>
    <t>2016</t>
  </si>
  <si>
    <t>1..12</t>
  </si>
  <si>
    <t>14/02/2017</t>
  </si>
  <si>
    <t>Balance Presupuestario - LDF</t>
  </si>
  <si>
    <t>Concepto (c)</t>
  </si>
  <si>
    <t>Estimado/</t>
  </si>
  <si>
    <t>Recaudado/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</si>
  <si>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</si>
  <si>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</si>
  <si>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</si>
  <si>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</si>
  <si>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</si>
  <si>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</si>
  <si>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</si>
  <si>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</si>
  <si>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</si>
  <si>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</si>
  <si>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</si>
  <si>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</si>
  <si>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</si>
  <si>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</si>
  <si>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</si>
  <si>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</si>
  <si>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</si>
  <si>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</si>
  <si>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</si>
  <si>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</si>
  <si>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</si>
  <si>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</si>
  <si>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</si>
  <si>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</si>
  <si>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</si>
  <si>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</si>
  <si>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</si>
  <si>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</si>
  <si>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</si>
  <si>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</si>
  <si>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</t>
  </si>
  <si>
    <t>VII. Balance Presupuestario de Recursos Etiquetados (VII = A2 + A3.2 – B2 + C2)</t>
  </si>
  <si>
    <t>VIII. Balance Presupuestario de Recursos Etiquetados sin Financiamiento Neto (VIII = VII – A3.2)</t>
  </si>
  <si>
    <t>L.E.F. JOSE LUIS MUNDO RUIZ</t>
  </si>
  <si>
    <t>DIRECTOR GENERAL DE CONTABILIDAD GUBERNAMENTAL</t>
  </si>
  <si>
    <t>12</t>
  </si>
  <si>
    <t>Enero</t>
  </si>
  <si>
    <t>Diciembre</t>
  </si>
  <si>
    <t>4to Trimestre 2016</t>
  </si>
  <si>
    <t>Estado Analítico de Ingresos Detallado - LDF</t>
  </si>
  <si>
    <t>Ingreso</t>
  </si>
  <si>
    <t>Diferencia (e)</t>
  </si>
  <si>
    <t>Estimado (d)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</si>
  <si>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</si>
  <si>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</si>
  <si>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</si>
  <si>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</si>
  <si>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</si>
  <si>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</si>
  <si>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</si>
  <si>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</si>
  <si>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</si>
  <si>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</si>
  <si>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</si>
  <si>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</si>
  <si>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</si>
  <si>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</si>
  <si>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</si>
  <si>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</si>
  <si>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</si>
  <si>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</si>
  <si>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</si>
  <si>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</si>
  <si>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</si>
  <si>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</si>
  <si>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</si>
  <si>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</si>
  <si>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</si>
  <si>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</si>
  <si>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</si>
  <si>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</si>
  <si>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</si>
  <si>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</si>
  <si>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</si>
  <si>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</si>
  <si>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</si>
  <si>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</si>
  <si>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</si>
  <si>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</si>
  <si>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</si>
  <si>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</si>
  <si>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</si>
  <si>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</si>
  <si>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</si>
  <si>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</si>
  <si>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</si>
  <si>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</si>
  <si>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</si>
  <si>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</si>
  <si>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</si>
  <si>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</si>
  <si>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</si>
  <si>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</si>
  <si>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</si>
  <si>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</si>
  <si>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</si>
  <si>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</si>
  <si>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</si>
  <si>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</si>
  <si>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</si>
  <si>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</si>
  <si>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</si>
  <si>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</si>
  <si>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</si>
  <si>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</si>
  <si>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</si>
  <si>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</si>
  <si>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</si>
  <si>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</si>
  <si>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20/07/2016 19:05:26</t>
  </si>
  <si>
    <t>1..16</t>
  </si>
  <si>
    <t>Diferencia</t>
  </si>
  <si>
    <t>Estado Analítico de Ingresos por Rubro</t>
  </si>
  <si>
    <t>Rubro de Ingresos</t>
  </si>
  <si>
    <t>CRI</t>
  </si>
  <si>
    <t>Estimado</t>
  </si>
  <si>
    <t>Ampliaciones y 
Reducciones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</si>
  <si>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</si>
  <si>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</si>
  <si>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</si>
  <si>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</si>
  <si>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</si>
  <si>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</si>
  <si>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</si>
  <si>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</si>
  <si>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</si>
  <si>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</si>
  <si>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</si>
  <si>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</si>
  <si>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</si>
  <si>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</si>
  <si>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</si>
  <si>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</si>
  <si>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</si>
  <si>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</si>
  <si>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</si>
  <si>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 xml:space="preserve">Ingresos excedentes 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</si>
  <si>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11"/>
        <color theme="1"/>
        <rFont val="Calibri"/>
        <family val="2"/>
      </rPr>
      <t>1</t>
    </r>
    <r>
      <rPr>
        <sz val="10"/>
        <rFont val="Arial"/>
        <family val="2"/>
      </rPr>
      <t xml:space="preserve"> Los ingresos excedentes se presentan para efectos de cumplimiento de la Ley General de Contabilidad Gubernamental y el importe reflejado debe ser siempre mayor a cero.</t>
    </r>
  </si>
  <si>
    <t>10/04/2017</t>
  </si>
  <si>
    <t>Estado Analítico de Ingresos por Fuente de Financiamiento</t>
  </si>
  <si>
    <t>Ingresos del Gobierno</t>
  </si>
  <si>
    <t>Recursos Fiscales</t>
  </si>
  <si>
    <t>Ingresos Propios</t>
  </si>
  <si>
    <t>Recursos Federales</t>
  </si>
  <si>
    <t>Financiamiento Interno</t>
  </si>
  <si>
    <t>Recursos Estatales</t>
  </si>
  <si>
    <t>Otros Recursos</t>
  </si>
  <si>
    <t>Recursos Propios</t>
  </si>
  <si>
    <t>Ingresos de Organismos y Empresas</t>
  </si>
  <si>
    <t>Cuotas y aportaciones de Seguridad Social</t>
  </si>
  <si>
    <t>Ingresos Derivados de Financiamiento</t>
  </si>
  <si>
    <t>Financiamientos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</si>
</sst>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46">
    <xf numFmtId="0" fontId="0" fillId="0" borderId="0"/>
    <xf numFmtId="4" fontId="3" fillId="3" borderId="0" applyNumberFormat="0" applyProtection="0">
      <alignment horizontal="left" vertical="center" indent="1"/>
    </xf>
    <xf numFmtId="0" fontId="4" fillId="4" borderId="2" applyNumberFormat="0" applyProtection="0">
      <alignment horizontal="left" vertical="top" indent="1"/>
    </xf>
    <xf numFmtId="4" fontId="5" fillId="5" borderId="2" applyNumberFormat="0" applyProtection="0">
      <alignment horizontal="right" vertical="center"/>
    </xf>
    <xf numFmtId="4" fontId="5" fillId="3" borderId="2" applyNumberFormat="0" applyProtection="0">
      <alignment horizontal="left" vertical="center" indent="1"/>
    </xf>
    <xf numFmtId="0" fontId="4" fillId="0" borderId="0"/>
    <xf numFmtId="4" fontId="3" fillId="6" borderId="2" applyNumberFormat="0" applyProtection="0">
      <alignment vertical="center"/>
    </xf>
    <xf numFmtId="4" fontId="7" fillId="6" borderId="2" applyNumberFormat="0" applyProtection="0">
      <alignment vertical="center"/>
    </xf>
    <xf numFmtId="4" fontId="3" fillId="6" borderId="2" applyNumberFormat="0" applyProtection="0">
      <alignment horizontal="left" vertical="center" indent="1"/>
    </xf>
    <xf numFmtId="0" fontId="3" fillId="6" borderId="2" applyNumberFormat="0" applyProtection="0">
      <alignment horizontal="left" vertical="top" indent="1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3" fillId="16" borderId="18" applyNumberFormat="0" applyProtection="0">
      <alignment horizontal="left" vertical="center" indent="1"/>
    </xf>
    <xf numFmtId="4" fontId="5" fillId="5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4" fontId="5" fillId="3" borderId="2" applyNumberFormat="0" applyProtection="0">
      <alignment horizontal="right" vertical="center"/>
    </xf>
    <xf numFmtId="4" fontId="5" fillId="5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4" fillId="4" borderId="2" applyNumberFormat="0" applyProtection="0">
      <alignment horizontal="left" vertical="center" indent="1"/>
    </xf>
    <xf numFmtId="0" fontId="4" fillId="3" borderId="2" applyNumberFormat="0" applyProtection="0">
      <alignment horizontal="left" vertical="center" indent="1"/>
    </xf>
    <xf numFmtId="0" fontId="4" fillId="3" borderId="2" applyNumberFormat="0" applyProtection="0">
      <alignment horizontal="left" vertical="top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top" indent="1"/>
    </xf>
    <xf numFmtId="0" fontId="4" fillId="5" borderId="2" applyNumberFormat="0" applyProtection="0">
      <alignment horizontal="left" vertical="center" indent="1"/>
    </xf>
    <xf numFmtId="0" fontId="4" fillId="5" borderId="2" applyNumberFormat="0" applyProtection="0">
      <alignment horizontal="left" vertical="top" indent="1"/>
    </xf>
    <xf numFmtId="0" fontId="4" fillId="18" borderId="1" applyNumberFormat="0">
      <protection locked="0"/>
    </xf>
    <xf numFmtId="4" fontId="5" fillId="19" borderId="2" applyNumberFormat="0" applyProtection="0">
      <alignment vertical="center"/>
    </xf>
    <xf numFmtId="4" fontId="9" fillId="19" borderId="2" applyNumberFormat="0" applyProtection="0">
      <alignment vertical="center"/>
    </xf>
    <xf numFmtId="4" fontId="5" fillId="19" borderId="2" applyNumberFormat="0" applyProtection="0">
      <alignment horizontal="left" vertical="center" indent="1"/>
    </xf>
    <xf numFmtId="0" fontId="5" fillId="19" borderId="2" applyNumberFormat="0" applyProtection="0">
      <alignment horizontal="left" vertical="top" indent="1"/>
    </xf>
    <xf numFmtId="4" fontId="9" fillId="5" borderId="2" applyNumberFormat="0" applyProtection="0">
      <alignment horizontal="right" vertical="center"/>
    </xf>
    <xf numFmtId="0" fontId="5" fillId="3" borderId="2" applyNumberFormat="0" applyProtection="0">
      <alignment horizontal="left" vertical="top" indent="1"/>
    </xf>
    <xf numFmtId="4" fontId="10" fillId="20" borderId="0" applyNumberFormat="0" applyProtection="0">
      <alignment horizontal="left" vertical="center" indent="1"/>
    </xf>
    <xf numFmtId="4" fontId="11" fillId="5" borderId="2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</cellStyleXfs>
  <cellXfs count="212">
    <xf numFmtId="0" fontId="0" fillId="0" borderId="0" xfId="0"/>
    <xf numFmtId="0" fontId="0" fillId="0" borderId="0" xfId="0" quotePrefix="1" applyFill="1" applyAlignment="1"/>
    <xf numFmtId="0" fontId="0" fillId="0" borderId="0" xfId="0" applyFill="1"/>
    <xf numFmtId="0" fontId="16" fillId="0" borderId="1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3" fontId="16" fillId="0" borderId="8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left" vertical="center" wrapText="1" indent="5"/>
    </xf>
    <xf numFmtId="3" fontId="16" fillId="0" borderId="9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 wrapText="1"/>
    </xf>
    <xf numFmtId="0" fontId="18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3" fontId="16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indent="5"/>
    </xf>
    <xf numFmtId="3" fontId="16" fillId="0" borderId="9" xfId="0" applyNumberFormat="1" applyFont="1" applyFill="1" applyBorder="1" applyAlignment="1">
      <alignment vertical="center"/>
    </xf>
    <xf numFmtId="3" fontId="18" fillId="0" borderId="0" xfId="0" applyNumberFormat="1" applyFont="1" applyFill="1"/>
    <xf numFmtId="3" fontId="6" fillId="0" borderId="6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top"/>
    </xf>
    <xf numFmtId="3" fontId="16" fillId="0" borderId="9" xfId="0" applyNumberFormat="1" applyFont="1" applyFill="1" applyBorder="1" applyAlignment="1">
      <alignment vertical="top"/>
    </xf>
    <xf numFmtId="0" fontId="16" fillId="0" borderId="8" xfId="0" applyFont="1" applyFill="1" applyBorder="1" applyAlignment="1">
      <alignment horizontal="justify" vertical="top"/>
    </xf>
    <xf numFmtId="3" fontId="16" fillId="0" borderId="8" xfId="0" applyNumberFormat="1" applyFont="1" applyFill="1" applyBorder="1" applyAlignment="1">
      <alignment vertical="top"/>
    </xf>
    <xf numFmtId="3" fontId="6" fillId="0" borderId="8" xfId="0" applyNumberFormat="1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top"/>
    </xf>
    <xf numFmtId="3" fontId="6" fillId="0" borderId="9" xfId="0" applyNumberFormat="1" applyFont="1" applyFill="1" applyBorder="1" applyAlignment="1">
      <alignment vertical="top"/>
    </xf>
    <xf numFmtId="0" fontId="16" fillId="0" borderId="13" xfId="0" applyFont="1" applyFill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vertical="top"/>
    </xf>
    <xf numFmtId="0" fontId="16" fillId="0" borderId="8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4" fontId="0" fillId="0" borderId="0" xfId="0" applyNumberFormat="1" applyFill="1"/>
    <xf numFmtId="0" fontId="22" fillId="0" borderId="0" xfId="0" quotePrefix="1" applyFont="1" applyFill="1" applyAlignment="1"/>
    <xf numFmtId="0" fontId="22" fillId="0" borderId="0" xfId="0" applyFont="1" applyFill="1"/>
    <xf numFmtId="14" fontId="22" fillId="0" borderId="0" xfId="0" applyNumberFormat="1" applyFont="1" applyFill="1"/>
    <xf numFmtId="3" fontId="18" fillId="0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/>
    </xf>
    <xf numFmtId="3" fontId="22" fillId="0" borderId="0" xfId="0" applyNumberFormat="1" applyFont="1" applyFill="1"/>
    <xf numFmtId="3" fontId="22" fillId="0" borderId="9" xfId="0" applyNumberFormat="1" applyFont="1" applyFill="1" applyBorder="1"/>
    <xf numFmtId="3" fontId="18" fillId="0" borderId="9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3" fontId="23" fillId="0" borderId="8" xfId="0" applyNumberFormat="1" applyFont="1" applyFill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justify" vertical="center"/>
    </xf>
    <xf numFmtId="3" fontId="23" fillId="0" borderId="9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justify" vertical="center"/>
    </xf>
    <xf numFmtId="4" fontId="22" fillId="0" borderId="0" xfId="0" applyNumberFormat="1" applyFont="1" applyFill="1"/>
    <xf numFmtId="0" fontId="19" fillId="0" borderId="0" xfId="0" applyFont="1" applyAlignment="1"/>
    <xf numFmtId="0" fontId="30" fillId="21" borderId="0" xfId="0" quotePrefix="1" applyFont="1" applyFill="1" applyAlignment="1"/>
    <xf numFmtId="0" fontId="30" fillId="21" borderId="0" xfId="0" applyFont="1" applyFill="1"/>
    <xf numFmtId="0" fontId="0" fillId="21" borderId="0" xfId="0" applyFill="1"/>
    <xf numFmtId="0" fontId="28" fillId="21" borderId="0" xfId="0" applyFont="1" applyFill="1"/>
    <xf numFmtId="0" fontId="2" fillId="21" borderId="6" xfId="42" applyFont="1" applyFill="1" applyBorder="1" applyAlignment="1">
      <alignment horizontal="center"/>
    </xf>
    <xf numFmtId="0" fontId="2" fillId="21" borderId="15" xfId="42" applyFont="1" applyFill="1" applyBorder="1" applyAlignment="1">
      <alignment horizontal="center"/>
    </xf>
    <xf numFmtId="0" fontId="2" fillId="21" borderId="14" xfId="42" applyFont="1" applyFill="1" applyBorder="1" applyAlignment="1">
      <alignment horizontal="center" wrapText="1"/>
    </xf>
    <xf numFmtId="0" fontId="2" fillId="21" borderId="14" xfId="42" applyFont="1" applyFill="1" applyBorder="1" applyAlignment="1">
      <alignment horizontal="center"/>
    </xf>
    <xf numFmtId="0" fontId="2" fillId="21" borderId="8" xfId="42" applyFont="1" applyFill="1" applyBorder="1" applyAlignment="1">
      <alignment horizontal="center"/>
    </xf>
    <xf numFmtId="49" fontId="4" fillId="21" borderId="10" xfId="42" applyNumberFormat="1" applyFill="1" applyBorder="1" applyAlignment="1">
      <alignment horizontal="center"/>
    </xf>
    <xf numFmtId="49" fontId="4" fillId="21" borderId="12" xfId="42" applyNumberFormat="1" applyFill="1" applyBorder="1" applyAlignment="1">
      <alignment horizontal="center"/>
    </xf>
    <xf numFmtId="49" fontId="4" fillId="21" borderId="13" xfId="42" applyNumberFormat="1" applyFont="1" applyFill="1" applyBorder="1" applyAlignment="1">
      <alignment horizontal="center"/>
    </xf>
    <xf numFmtId="0" fontId="4" fillId="21" borderId="7" xfId="42" applyFill="1" applyBorder="1"/>
    <xf numFmtId="0" fontId="4" fillId="21" borderId="0" xfId="42" applyFill="1" applyBorder="1"/>
    <xf numFmtId="0" fontId="28" fillId="21" borderId="0" xfId="42" applyFont="1" applyFill="1" applyBorder="1" applyAlignment="1">
      <alignment horizontal="center"/>
    </xf>
    <xf numFmtId="3" fontId="4" fillId="21" borderId="9" xfId="42" applyNumberFormat="1" applyFill="1" applyBorder="1"/>
    <xf numFmtId="3" fontId="4" fillId="21" borderId="8" xfId="42" applyNumberFormat="1" applyFill="1" applyBorder="1"/>
    <xf numFmtId="0" fontId="4" fillId="21" borderId="0" xfId="42" applyFill="1"/>
    <xf numFmtId="0" fontId="28" fillId="21" borderId="0" xfId="42" applyFont="1" applyFill="1" applyAlignment="1">
      <alignment horizontal="center"/>
    </xf>
    <xf numFmtId="0" fontId="29" fillId="21" borderId="14" xfId="42" applyFont="1" applyFill="1" applyBorder="1" applyAlignment="1">
      <alignment horizontal="center"/>
    </xf>
    <xf numFmtId="164" fontId="2" fillId="21" borderId="15" xfId="42" applyNumberFormat="1" applyFont="1" applyFill="1" applyBorder="1"/>
    <xf numFmtId="0" fontId="4" fillId="21" borderId="0" xfId="42" applyFont="1" applyFill="1"/>
    <xf numFmtId="164" fontId="4" fillId="21" borderId="0" xfId="42" applyNumberFormat="1" applyFill="1"/>
    <xf numFmtId="164" fontId="0" fillId="21" borderId="0" xfId="0" applyNumberFormat="1" applyFill="1"/>
    <xf numFmtId="165" fontId="0" fillId="21" borderId="0" xfId="0" applyNumberFormat="1" applyFill="1"/>
    <xf numFmtId="3" fontId="0" fillId="21" borderId="0" xfId="0" applyNumberFormat="1" applyFill="1"/>
    <xf numFmtId="0" fontId="2" fillId="21" borderId="15" xfId="42" applyFont="1" applyFill="1" applyBorder="1" applyAlignment="1">
      <alignment horizontal="center" vertical="center"/>
    </xf>
    <xf numFmtId="0" fontId="2" fillId="21" borderId="14" xfId="42" applyFont="1" applyFill="1" applyBorder="1" applyAlignment="1">
      <alignment horizontal="center" vertical="center" wrapText="1"/>
    </xf>
    <xf numFmtId="0" fontId="2" fillId="21" borderId="14" xfId="42" applyFont="1" applyFill="1" applyBorder="1" applyAlignment="1">
      <alignment horizontal="center" vertical="center"/>
    </xf>
    <xf numFmtId="0" fontId="2" fillId="21" borderId="8" xfId="42" applyFont="1" applyFill="1" applyBorder="1" applyAlignment="1">
      <alignment horizontal="center" vertical="center"/>
    </xf>
    <xf numFmtId="49" fontId="4" fillId="21" borderId="15" xfId="42" applyNumberFormat="1" applyFont="1" applyFill="1" applyBorder="1" applyAlignment="1">
      <alignment horizontal="center"/>
    </xf>
    <xf numFmtId="165" fontId="4" fillId="21" borderId="9" xfId="42" applyNumberFormat="1" applyFill="1" applyBorder="1"/>
    <xf numFmtId="165" fontId="4" fillId="21" borderId="8" xfId="42" applyNumberFormat="1" applyFill="1" applyBorder="1"/>
    <xf numFmtId="0" fontId="2" fillId="21" borderId="7" xfId="44" applyFont="1" applyFill="1" applyBorder="1" applyAlignment="1">
      <alignment horizontal="left" vertical="center"/>
    </xf>
    <xf numFmtId="0" fontId="1" fillId="21" borderId="0" xfId="42" applyFont="1" applyFill="1" applyBorder="1" applyAlignment="1">
      <alignment horizontal="center" vertical="center"/>
    </xf>
    <xf numFmtId="0" fontId="28" fillId="21" borderId="0" xfId="42" applyFont="1" applyFill="1" applyBorder="1" applyAlignment="1">
      <alignment horizontal="center" vertical="center" wrapText="1"/>
    </xf>
    <xf numFmtId="0" fontId="28" fillId="21" borderId="7" xfId="42" applyFont="1" applyFill="1" applyBorder="1"/>
    <xf numFmtId="0" fontId="28" fillId="21" borderId="0" xfId="42" applyFont="1" applyFill="1" applyBorder="1"/>
    <xf numFmtId="3" fontId="4" fillId="21" borderId="9" xfId="42" applyNumberFormat="1" applyFont="1" applyFill="1" applyBorder="1"/>
    <xf numFmtId="0" fontId="28" fillId="21" borderId="0" xfId="42" applyFont="1" applyFill="1"/>
    <xf numFmtId="0" fontId="1" fillId="21" borderId="0" xfId="44" applyFont="1" applyFill="1" applyBorder="1"/>
    <xf numFmtId="3" fontId="4" fillId="21" borderId="8" xfId="42" applyNumberFormat="1" applyFont="1" applyFill="1" applyBorder="1"/>
    <xf numFmtId="0" fontId="0" fillId="21" borderId="0" xfId="44" applyFont="1" applyFill="1" applyBorder="1"/>
    <xf numFmtId="0" fontId="2" fillId="21" borderId="7" xfId="44" applyFont="1" applyFill="1" applyBorder="1"/>
    <xf numFmtId="0" fontId="4" fillId="21" borderId="0" xfId="45" applyFont="1" applyFill="1" applyBorder="1" applyAlignment="1"/>
    <xf numFmtId="3" fontId="2" fillId="21" borderId="15" xfId="42" applyNumberFormat="1" applyFont="1" applyFill="1" applyBorder="1"/>
    <xf numFmtId="0" fontId="1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3" fontId="6" fillId="0" borderId="9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justify" vertical="center"/>
    </xf>
    <xf numFmtId="0" fontId="18" fillId="0" borderId="5" xfId="0" applyFont="1" applyFill="1" applyBorder="1" applyAlignment="1">
      <alignment horizontal="justify" vertical="center"/>
    </xf>
    <xf numFmtId="0" fontId="18" fillId="0" borderId="6" xfId="0" applyFont="1" applyFill="1" applyBorder="1" applyAlignment="1">
      <alignment horizontal="justify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" fillId="21" borderId="16" xfId="42" applyFont="1" applyFill="1" applyBorder="1" applyAlignment="1">
      <alignment horizontal="center"/>
    </xf>
    <xf numFmtId="0" fontId="2" fillId="21" borderId="14" xfId="42" applyFont="1" applyFill="1" applyBorder="1" applyAlignment="1">
      <alignment horizontal="center"/>
    </xf>
    <xf numFmtId="164" fontId="2" fillId="21" borderId="3" xfId="42" applyNumberFormat="1" applyFont="1" applyFill="1" applyBorder="1" applyAlignment="1">
      <alignment horizontal="center" vertical="center"/>
    </xf>
    <xf numFmtId="164" fontId="2" fillId="21" borderId="10" xfId="42" applyNumberFormat="1" applyFont="1" applyFill="1" applyBorder="1" applyAlignment="1">
      <alignment horizontal="center" vertical="center"/>
    </xf>
    <xf numFmtId="0" fontId="2" fillId="21" borderId="16" xfId="42" applyFont="1" applyFill="1" applyBorder="1" applyAlignment="1">
      <alignment horizontal="left"/>
    </xf>
    <xf numFmtId="0" fontId="2" fillId="21" borderId="17" xfId="42" applyFont="1" applyFill="1" applyBorder="1" applyAlignment="1">
      <alignment horizontal="left"/>
    </xf>
    <xf numFmtId="0" fontId="4" fillId="21" borderId="0" xfId="42" applyFill="1" applyAlignment="1">
      <alignment horizontal="left" wrapText="1"/>
    </xf>
    <xf numFmtId="0" fontId="26" fillId="21" borderId="4" xfId="42" applyFont="1" applyFill="1" applyBorder="1" applyAlignment="1">
      <alignment horizontal="center"/>
    </xf>
    <xf numFmtId="0" fontId="26" fillId="21" borderId="5" xfId="42" applyFont="1" applyFill="1" applyBorder="1" applyAlignment="1">
      <alignment horizontal="center"/>
    </xf>
    <xf numFmtId="0" fontId="26" fillId="21" borderId="6" xfId="42" applyFont="1" applyFill="1" applyBorder="1" applyAlignment="1">
      <alignment horizontal="center"/>
    </xf>
    <xf numFmtId="0" fontId="27" fillId="21" borderId="7" xfId="42" applyFont="1" applyFill="1" applyBorder="1" applyAlignment="1">
      <alignment horizontal="center"/>
    </xf>
    <xf numFmtId="0" fontId="27" fillId="21" borderId="0" xfId="42" applyFont="1" applyFill="1" applyBorder="1" applyAlignment="1">
      <alignment horizontal="center"/>
    </xf>
    <xf numFmtId="0" fontId="27" fillId="21" borderId="8" xfId="42" applyFont="1" applyFill="1" applyBorder="1" applyAlignment="1">
      <alignment horizontal="center"/>
    </xf>
    <xf numFmtId="0" fontId="2" fillId="21" borderId="7" xfId="42" applyFont="1" applyFill="1" applyBorder="1" applyAlignment="1">
      <alignment horizontal="center" vertical="center"/>
    </xf>
    <xf numFmtId="0" fontId="2" fillId="21" borderId="0" xfId="42" applyFont="1" applyFill="1" applyBorder="1" applyAlignment="1">
      <alignment horizontal="center" vertical="center"/>
    </xf>
    <xf numFmtId="0" fontId="2" fillId="21" borderId="8" xfId="42" applyFont="1" applyFill="1" applyBorder="1" applyAlignment="1">
      <alignment horizontal="center" vertical="center"/>
    </xf>
    <xf numFmtId="0" fontId="2" fillId="21" borderId="11" xfId="42" applyFont="1" applyFill="1" applyBorder="1" applyAlignment="1">
      <alignment horizontal="center" vertical="top"/>
    </xf>
    <xf numFmtId="0" fontId="2" fillId="21" borderId="12" xfId="42" applyFont="1" applyFill="1" applyBorder="1" applyAlignment="1">
      <alignment horizontal="center" vertical="top"/>
    </xf>
    <xf numFmtId="0" fontId="2" fillId="21" borderId="13" xfId="42" applyFont="1" applyFill="1" applyBorder="1" applyAlignment="1">
      <alignment horizontal="center" vertical="top"/>
    </xf>
    <xf numFmtId="0" fontId="2" fillId="21" borderId="4" xfId="42" applyFont="1" applyFill="1" applyBorder="1" applyAlignment="1">
      <alignment horizontal="center" vertical="center"/>
    </xf>
    <xf numFmtId="0" fontId="2" fillId="21" borderId="5" xfId="42" applyFont="1" applyFill="1" applyBorder="1" applyAlignment="1">
      <alignment horizontal="center" vertical="center"/>
    </xf>
    <xf numFmtId="0" fontId="2" fillId="21" borderId="11" xfId="42" applyFont="1" applyFill="1" applyBorder="1" applyAlignment="1">
      <alignment horizontal="center" vertical="center"/>
    </xf>
    <xf numFmtId="0" fontId="2" fillId="21" borderId="12" xfId="42" applyFont="1" applyFill="1" applyBorder="1" applyAlignment="1">
      <alignment horizontal="center" vertical="center"/>
    </xf>
    <xf numFmtId="0" fontId="29" fillId="21" borderId="6" xfId="42" applyFont="1" applyFill="1" applyBorder="1" applyAlignment="1">
      <alignment horizontal="center" vertical="center" wrapText="1"/>
    </xf>
    <xf numFmtId="0" fontId="29" fillId="21" borderId="8" xfId="42" applyFont="1" applyFill="1" applyBorder="1" applyAlignment="1">
      <alignment horizontal="center" vertical="center" wrapText="1"/>
    </xf>
    <xf numFmtId="0" fontId="29" fillId="21" borderId="13" xfId="42" applyFont="1" applyFill="1" applyBorder="1" applyAlignment="1">
      <alignment horizontal="center" vertical="center" wrapText="1"/>
    </xf>
    <xf numFmtId="0" fontId="2" fillId="21" borderId="17" xfId="42" applyFont="1" applyFill="1" applyBorder="1" applyAlignment="1">
      <alignment horizontal="center"/>
    </xf>
    <xf numFmtId="3" fontId="2" fillId="21" borderId="3" xfId="42" applyNumberFormat="1" applyFont="1" applyFill="1" applyBorder="1" applyAlignment="1">
      <alignment horizontal="center" vertical="center"/>
    </xf>
    <xf numFmtId="3" fontId="2" fillId="21" borderId="10" xfId="42" applyNumberFormat="1" applyFont="1" applyFill="1" applyBorder="1" applyAlignment="1">
      <alignment horizontal="center" vertical="center"/>
    </xf>
  </cellXfs>
  <cellStyles count="46">
    <cellStyle name="Normal" xfId="0" builtinId="0"/>
    <cellStyle name="Normal 2" xfId="5"/>
    <cellStyle name="Normal 2 6" xfId="44"/>
    <cellStyle name="Normal 4" xfId="43"/>
    <cellStyle name="Normal 7" xfId="45"/>
    <cellStyle name="Normal 8" xfId="42"/>
    <cellStyle name="SAPBEXaggData" xfId="6"/>
    <cellStyle name="SAPBEXaggDataEmph" xfId="7"/>
    <cellStyle name="SAPBEXaggItem" xfId="8"/>
    <cellStyle name="SAPBEXaggItemX" xfId="9"/>
    <cellStyle name="SAPBEXchaText" xfId="1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"/>
    <cellStyle name="SAPBEXHLevel1" xfId="26"/>
    <cellStyle name="SAPBEXHLevel1X" xfId="27"/>
    <cellStyle name="SAPBEXHLevel2" xfId="28"/>
    <cellStyle name="SAPBEXHLevel2X" xfId="29"/>
    <cellStyle name="SAPBEXHLevel3" xfId="30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3"/>
    <cellStyle name="SAPBEXstdDataEmph" xfId="37"/>
    <cellStyle name="SAPBEXstdItem" xfId="4"/>
    <cellStyle name="SAPBEXstdItemX" xfId="38"/>
    <cellStyle name="SAPBEXtitle" xfId="39"/>
    <cellStyle name="SAPBEXundefined" xfId="40"/>
    <cellStyle name="Sheet Titl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170656</xdr:colOff>
      <xdr:row>1</xdr:row>
      <xdr:rowOff>23814</xdr:rowOff>
    </xdr:from>
    <xdr:to>
      <xdr:col>2</xdr:col>
      <xdr:colOff>595904</xdr:colOff>
      <xdr:row>4</xdr:row>
      <xdr:rowOff>100409</xdr:rowOff>
    </xdr:to>
    <xdr:pic>
      <xdr:nvPicPr>
        <xdr:cNvPr id="2" name="6 Imagen">
          <a:extLst>
            <a:ext uri="{FF2B5EF4-FFF2-40B4-BE49-F238E27FC236}">
              <a16:creationId xmlns="" xmlns:a16="http://schemas.microsoft.com/office/drawing/2014/main" id="{8BB0C1EC-3DCD-4EEE-8439-94AED20E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" y="23814"/>
          <a:ext cx="710998" cy="69572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71964</xdr:rowOff>
    </xdr:from>
    <xdr:to>
      <xdr:col>6</xdr:col>
      <xdr:colOff>0</xdr:colOff>
      <xdr:row>72</xdr:row>
      <xdr:rowOff>76727</xdr:rowOff>
    </xdr:to>
    <xdr:cxnSp macro="">
      <xdr:nvCxnSpPr>
        <xdr:cNvPr id="3" name="5 Conector recto"/>
        <xdr:cNvCxnSpPr/>
      </xdr:nvCxnSpPr>
      <xdr:spPr>
        <a:xfrm>
          <a:off x="8629650" y="12054414"/>
          <a:ext cx="0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2485989</xdr:colOff>
      <xdr:row>71</xdr:row>
      <xdr:rowOff>103177</xdr:rowOff>
    </xdr:from>
    <xdr:to>
      <xdr:col>3</xdr:col>
      <xdr:colOff>259764</xdr:colOff>
      <xdr:row>71</xdr:row>
      <xdr:rowOff>107940</xdr:rowOff>
    </xdr:to>
    <xdr:cxnSp macro="">
      <xdr:nvCxnSpPr>
        <xdr:cNvPr id="4" name="6 Conector recto"/>
        <xdr:cNvCxnSpPr/>
      </xdr:nvCxnSpPr>
      <xdr:spPr>
        <a:xfrm>
          <a:off x="2847939" y="11923702"/>
          <a:ext cx="2983950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1</xdr:row>
      <xdr:rowOff>35715</xdr:rowOff>
    </xdr:from>
    <xdr:to>
      <xdr:col>3</xdr:col>
      <xdr:colOff>447675</xdr:colOff>
      <xdr:row>4</xdr:row>
      <xdr:rowOff>115594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8535AF23-32F3-43D4-8CDB-6185ABBD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35715"/>
          <a:ext cx="571499" cy="537079"/>
        </a:xfrm>
        <a:prstGeom prst="rect">
          <a:avLst/>
        </a:prstGeom>
      </xdr:spPr>
    </xdr:pic>
    <xdr:clientData/>
  </xdr:twoCellAnchor>
  <xdr:twoCellAnchor>
    <xdr:from>
      <xdr:col>9</xdr:col>
      <xdr:colOff>2167854</xdr:colOff>
      <xdr:row>87</xdr:row>
      <xdr:rowOff>71964</xdr:rowOff>
    </xdr:from>
    <xdr:to>
      <xdr:col>9</xdr:col>
      <xdr:colOff>5176812</xdr:colOff>
      <xdr:row>87</xdr:row>
      <xdr:rowOff>76727</xdr:rowOff>
    </xdr:to>
    <xdr:cxnSp macro="">
      <xdr:nvCxnSpPr>
        <xdr:cNvPr id="3" name="4 Conector recto"/>
        <xdr:cNvCxnSpPr/>
      </xdr:nvCxnSpPr>
      <xdr:spPr>
        <a:xfrm>
          <a:off x="10740354" y="14978589"/>
          <a:ext cx="8583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18373</xdr:colOff>
      <xdr:row>86</xdr:row>
      <xdr:rowOff>154769</xdr:rowOff>
    </xdr:from>
    <xdr:to>
      <xdr:col>6</xdr:col>
      <xdr:colOff>945405</xdr:colOff>
      <xdr:row>86</xdr:row>
      <xdr:rowOff>159532</xdr:rowOff>
    </xdr:to>
    <xdr:cxnSp macro="">
      <xdr:nvCxnSpPr>
        <xdr:cNvPr id="4" name="5 Conector recto"/>
        <xdr:cNvCxnSpPr/>
      </xdr:nvCxnSpPr>
      <xdr:spPr>
        <a:xfrm>
          <a:off x="3875998" y="14899469"/>
          <a:ext cx="3165407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2167854</xdr:colOff>
      <xdr:row>87</xdr:row>
      <xdr:rowOff>71964</xdr:rowOff>
    </xdr:from>
    <xdr:to>
      <xdr:col>9</xdr:col>
      <xdr:colOff>5176812</xdr:colOff>
      <xdr:row>87</xdr:row>
      <xdr:rowOff>76727</xdr:rowOff>
    </xdr:to>
    <xdr:cxnSp macro="">
      <xdr:nvCxnSpPr>
        <xdr:cNvPr id="5" name="6 Conector recto"/>
        <xdr:cNvCxnSpPr/>
      </xdr:nvCxnSpPr>
      <xdr:spPr>
        <a:xfrm>
          <a:off x="10740354" y="14978589"/>
          <a:ext cx="8583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18373</xdr:colOff>
      <xdr:row>86</xdr:row>
      <xdr:rowOff>154769</xdr:rowOff>
    </xdr:from>
    <xdr:to>
      <xdr:col>6</xdr:col>
      <xdr:colOff>945405</xdr:colOff>
      <xdr:row>86</xdr:row>
      <xdr:rowOff>159532</xdr:rowOff>
    </xdr:to>
    <xdr:cxnSp macro="">
      <xdr:nvCxnSpPr>
        <xdr:cNvPr id="6" name="7 Conector recto"/>
        <xdr:cNvCxnSpPr/>
      </xdr:nvCxnSpPr>
      <xdr:spPr>
        <a:xfrm>
          <a:off x="3875998" y="14899469"/>
          <a:ext cx="3165407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2</xdr:row>
      <xdr:rowOff>19648</xdr:rowOff>
    </xdr:from>
    <xdr:to>
      <xdr:col>0</xdr:col>
      <xdr:colOff>685801</xdr:colOff>
      <xdr:row>4</xdr:row>
      <xdr:rowOff>190500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7" y="219673"/>
          <a:ext cx="597694" cy="60900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4</xdr:col>
      <xdr:colOff>749300</xdr:colOff>
      <xdr:row>1</xdr:row>
      <xdr:rowOff>1587</xdr:rowOff>
    </xdr:to>
    <xdr:pic macro="[1]!DesignIconClicked">
      <xdr:nvPicPr>
        <xdr:cNvPr id="3" name="BExMLKV9F5Q4TDHEU9DYAJN0HO2N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0"/>
          <a:ext cx="74930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368300</xdr:colOff>
      <xdr:row>1</xdr:row>
      <xdr:rowOff>1587</xdr:rowOff>
    </xdr:to>
    <xdr:pic macro="[1]!DesignIconClicked">
      <xdr:nvPicPr>
        <xdr:cNvPr id="4" name="BExZKW1U8F4CR7RLHCGTV58AN7KE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0"/>
          <a:ext cx="368300" cy="1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3473450</xdr:colOff>
      <xdr:row>1</xdr:row>
      <xdr:rowOff>1587</xdr:rowOff>
    </xdr:to>
    <xdr:pic macro="[1]!DesignIconClicked">
      <xdr:nvPicPr>
        <xdr:cNvPr id="5" name="BEx3O6I8TX3JNRAYR5HIGSAZDTDJ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73450" cy="1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</xdr:colOff>
      <xdr:row>2</xdr:row>
      <xdr:rowOff>19648</xdr:rowOff>
    </xdr:from>
    <xdr:to>
      <xdr:col>2</xdr:col>
      <xdr:colOff>333375</xdr:colOff>
      <xdr:row>4</xdr:row>
      <xdr:rowOff>373305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" y="219673"/>
          <a:ext cx="864394" cy="79180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1196975</xdr:colOff>
      <xdr:row>1</xdr:row>
      <xdr:rowOff>1587</xdr:rowOff>
    </xdr:to>
    <xdr:pic macro="[1]!DesignIconClicked">
      <xdr:nvPicPr>
        <xdr:cNvPr id="3" name="BExY1L7M7O43JDJQRBI0RU7PSBZ2" hidden="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0"/>
          <a:ext cx="1196975" cy="158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4</xdr:col>
      <xdr:colOff>749300</xdr:colOff>
      <xdr:row>1</xdr:row>
      <xdr:rowOff>1587</xdr:rowOff>
    </xdr:to>
    <xdr:pic macro="[1]!DesignIconClicked">
      <xdr:nvPicPr>
        <xdr:cNvPr id="4" name="BEx1IN619J4PXKKZMRK4KVYKNGQQ" hidden="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0"/>
          <a:ext cx="749300" cy="1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844550</xdr:colOff>
      <xdr:row>1</xdr:row>
      <xdr:rowOff>1587</xdr:rowOff>
    </xdr:to>
    <xdr:pic macro="[1]!DesignIconClicked">
      <xdr:nvPicPr>
        <xdr:cNvPr id="5" name="BExB2U2MEIEGXNJ4V50POCIAVIAV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4550" cy="1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2" workbookViewId="0">
      <selection activeCell="A2" sqref="A2"/>
    </sheetView>
  </sheetViews>
  <sheetFormatPr baseColWidth="10" defaultRowHeight="15" x14ac:dyDescent="0.25"/>
  <cols>
    <col min="1" max="1" width="1.140625" style="2" customWidth="1"/>
    <col min="2" max="2" width="4.28515625" style="2" customWidth="1"/>
    <col min="3" max="3" width="78.140625" style="2" customWidth="1"/>
    <col min="4" max="4" width="18.140625" style="2" bestFit="1" customWidth="1"/>
    <col min="5" max="6" width="13.85546875" style="2" bestFit="1" customWidth="1"/>
    <col min="7" max="16384" width="11.42578125" style="2"/>
  </cols>
  <sheetData>
    <row r="1" spans="1:6" ht="15.75" hidden="1" thickBot="1" x14ac:dyDescent="0.3">
      <c r="A1" s="1" t="s">
        <v>12</v>
      </c>
      <c r="B1" s="1" t="s">
        <v>13</v>
      </c>
      <c r="C1" s="1" t="s">
        <v>14</v>
      </c>
    </row>
    <row r="2" spans="1:6" ht="18" x14ac:dyDescent="0.25">
      <c r="B2" s="136" t="s">
        <v>0</v>
      </c>
      <c r="C2" s="137"/>
      <c r="D2" s="137"/>
      <c r="E2" s="137"/>
      <c r="F2" s="138"/>
    </row>
    <row r="3" spans="1:6" ht="15.75" x14ac:dyDescent="0.25">
      <c r="B3" s="139" t="s">
        <v>15</v>
      </c>
      <c r="C3" s="140"/>
      <c r="D3" s="140"/>
      <c r="E3" s="140"/>
      <c r="F3" s="141"/>
    </row>
    <row r="4" spans="1:6" x14ac:dyDescent="0.25">
      <c r="B4" s="142" t="s">
        <v>6</v>
      </c>
      <c r="C4" s="143"/>
      <c r="D4" s="143"/>
      <c r="E4" s="143"/>
      <c r="F4" s="144"/>
    </row>
    <row r="5" spans="1:6" ht="15.75" thickBot="1" x14ac:dyDescent="0.3">
      <c r="B5" s="145" t="s">
        <v>7</v>
      </c>
      <c r="C5" s="146"/>
      <c r="D5" s="146"/>
      <c r="E5" s="146"/>
      <c r="F5" s="147"/>
    </row>
    <row r="6" spans="1:6" ht="15.75" thickBot="1" x14ac:dyDescent="0.3">
      <c r="B6" s="3"/>
      <c r="C6" s="3"/>
      <c r="D6" s="3"/>
      <c r="E6" s="3"/>
      <c r="F6" s="3"/>
    </row>
    <row r="7" spans="1:6" x14ac:dyDescent="0.25">
      <c r="B7" s="123" t="s">
        <v>16</v>
      </c>
      <c r="C7" s="124"/>
      <c r="D7" s="4" t="s">
        <v>17</v>
      </c>
      <c r="E7" s="148" t="s">
        <v>4</v>
      </c>
      <c r="F7" s="4" t="s">
        <v>18</v>
      </c>
    </row>
    <row r="8" spans="1:6" ht="15.75" thickBot="1" x14ac:dyDescent="0.3">
      <c r="B8" s="119"/>
      <c r="C8" s="125"/>
      <c r="D8" s="5" t="s">
        <v>8</v>
      </c>
      <c r="E8" s="149"/>
      <c r="F8" s="5" t="s">
        <v>9</v>
      </c>
    </row>
    <row r="9" spans="1:6" x14ac:dyDescent="0.25">
      <c r="B9" s="6"/>
      <c r="C9" s="7" t="s">
        <v>19</v>
      </c>
      <c r="D9" s="8">
        <v>53519450067</v>
      </c>
      <c r="E9" s="8">
        <v>57138024178</v>
      </c>
      <c r="F9" s="8">
        <v>57138024178</v>
      </c>
    </row>
    <row r="10" spans="1:6" x14ac:dyDescent="0.25">
      <c r="B10" s="6"/>
      <c r="C10" s="9" t="s">
        <v>20</v>
      </c>
      <c r="D10" s="10">
        <v>29013472795</v>
      </c>
      <c r="E10" s="10">
        <v>31428187198</v>
      </c>
      <c r="F10" s="10">
        <v>31428187198</v>
      </c>
    </row>
    <row r="11" spans="1:6" x14ac:dyDescent="0.25">
      <c r="B11" s="6"/>
      <c r="C11" s="9" t="s">
        <v>21</v>
      </c>
      <c r="D11" s="10">
        <v>21735167895</v>
      </c>
      <c r="E11" s="10">
        <v>20386565784</v>
      </c>
      <c r="F11" s="10">
        <v>20386565784</v>
      </c>
    </row>
    <row r="12" spans="1:6" x14ac:dyDescent="0.25">
      <c r="B12" s="6"/>
      <c r="C12" s="9" t="s">
        <v>22</v>
      </c>
      <c r="D12" s="10">
        <v>2770809377</v>
      </c>
      <c r="E12" s="10">
        <v>5323271196</v>
      </c>
      <c r="F12" s="10">
        <v>5323271196</v>
      </c>
    </row>
    <row r="13" spans="1:6" x14ac:dyDescent="0.25">
      <c r="B13" s="11"/>
      <c r="C13" s="7"/>
      <c r="D13" s="12"/>
      <c r="E13" s="12"/>
      <c r="F13" s="12"/>
    </row>
    <row r="14" spans="1:6" x14ac:dyDescent="0.25">
      <c r="B14" s="11"/>
      <c r="C14" s="7" t="s">
        <v>23</v>
      </c>
      <c r="D14" s="8">
        <v>53519450067</v>
      </c>
      <c r="E14" s="8">
        <v>55566397164.839989</v>
      </c>
      <c r="F14" s="8">
        <v>53587095408.5</v>
      </c>
    </row>
    <row r="15" spans="1:6" x14ac:dyDescent="0.25">
      <c r="B15" s="6"/>
      <c r="C15" s="9" t="s">
        <v>24</v>
      </c>
      <c r="D15" s="10">
        <v>31975591638</v>
      </c>
      <c r="E15" s="10">
        <v>36337051395.860001</v>
      </c>
      <c r="F15" s="10">
        <v>34408547377.850014</v>
      </c>
    </row>
    <row r="16" spans="1:6" x14ac:dyDescent="0.25">
      <c r="B16" s="6"/>
      <c r="C16" s="9" t="s">
        <v>25</v>
      </c>
      <c r="D16" s="10">
        <v>21543858429</v>
      </c>
      <c r="E16" s="10">
        <v>19229345768.979988</v>
      </c>
      <c r="F16" s="10">
        <v>19178548030.64999</v>
      </c>
    </row>
    <row r="17" spans="2:6" x14ac:dyDescent="0.25">
      <c r="B17" s="6"/>
      <c r="C17" s="12"/>
      <c r="D17" s="12"/>
      <c r="E17" s="12"/>
      <c r="F17" s="12"/>
    </row>
    <row r="18" spans="2:6" x14ac:dyDescent="0.25">
      <c r="B18" s="6"/>
      <c r="C18" s="7" t="s">
        <v>26</v>
      </c>
      <c r="D18" s="12">
        <v>0</v>
      </c>
      <c r="E18" s="12">
        <v>0</v>
      </c>
      <c r="F18" s="12">
        <v>0</v>
      </c>
    </row>
    <row r="19" spans="2:6" x14ac:dyDescent="0.25">
      <c r="B19" s="6"/>
      <c r="C19" s="9" t="s">
        <v>27</v>
      </c>
      <c r="D19" s="12"/>
      <c r="E19" s="12"/>
      <c r="F19" s="12"/>
    </row>
    <row r="20" spans="2:6" x14ac:dyDescent="0.25">
      <c r="B20" s="6"/>
      <c r="C20" s="9" t="s">
        <v>28</v>
      </c>
      <c r="D20" s="12"/>
      <c r="E20" s="12"/>
      <c r="F20" s="12"/>
    </row>
    <row r="21" spans="2:6" x14ac:dyDescent="0.25">
      <c r="B21" s="6"/>
      <c r="C21" s="12"/>
      <c r="D21" s="12"/>
      <c r="E21" s="12"/>
      <c r="F21" s="12"/>
    </row>
    <row r="22" spans="2:6" x14ac:dyDescent="0.25">
      <c r="B22" s="129"/>
      <c r="C22" s="7" t="s">
        <v>29</v>
      </c>
      <c r="D22" s="10">
        <v>0</v>
      </c>
      <c r="E22" s="10">
        <v>1571627013.1600113</v>
      </c>
      <c r="F22" s="10">
        <v>3550928769.5</v>
      </c>
    </row>
    <row r="23" spans="2:6" x14ac:dyDescent="0.25">
      <c r="B23" s="129"/>
      <c r="C23" s="7" t="s">
        <v>30</v>
      </c>
      <c r="D23" s="10">
        <v>-2770809377</v>
      </c>
      <c r="E23" s="10">
        <v>-3751644182.8399887</v>
      </c>
      <c r="F23" s="10">
        <v>-1772342426.5</v>
      </c>
    </row>
    <row r="24" spans="2:6" ht="28.5" customHeight="1" x14ac:dyDescent="0.25">
      <c r="B24" s="6"/>
      <c r="C24" s="7" t="s">
        <v>31</v>
      </c>
      <c r="D24" s="8">
        <v>-2770809377</v>
      </c>
      <c r="E24" s="8">
        <v>-3751644182.8399887</v>
      </c>
      <c r="F24" s="8">
        <v>-1772342426.5</v>
      </c>
    </row>
    <row r="25" spans="2:6" ht="15.75" thickBot="1" x14ac:dyDescent="0.3">
      <c r="B25" s="13"/>
      <c r="C25" s="14"/>
      <c r="D25" s="15"/>
      <c r="E25" s="15"/>
      <c r="F25" s="15"/>
    </row>
    <row r="26" spans="2:6" ht="15.75" thickBot="1" x14ac:dyDescent="0.3">
      <c r="B26" s="130"/>
      <c r="C26" s="130"/>
      <c r="D26" s="130"/>
      <c r="E26" s="130"/>
      <c r="F26" s="130"/>
    </row>
    <row r="27" spans="2:6" ht="15.75" thickBot="1" x14ac:dyDescent="0.3">
      <c r="B27" s="131" t="s">
        <v>11</v>
      </c>
      <c r="C27" s="132"/>
      <c r="D27" s="16" t="s">
        <v>1</v>
      </c>
      <c r="E27" s="16" t="s">
        <v>4</v>
      </c>
      <c r="F27" s="16" t="s">
        <v>5</v>
      </c>
    </row>
    <row r="28" spans="2:6" x14ac:dyDescent="0.25">
      <c r="B28" s="133"/>
      <c r="C28" s="7" t="s">
        <v>32</v>
      </c>
      <c r="D28" s="10">
        <v>1281884988</v>
      </c>
      <c r="E28" s="10">
        <v>1506276513.0499997</v>
      </c>
      <c r="F28" s="10">
        <v>1415276513</v>
      </c>
    </row>
    <row r="29" spans="2:6" x14ac:dyDescent="0.25">
      <c r="B29" s="133"/>
      <c r="C29" s="9" t="s">
        <v>33</v>
      </c>
      <c r="D29" s="10">
        <v>1281884988</v>
      </c>
      <c r="E29" s="10">
        <v>1504701513.0499997</v>
      </c>
      <c r="F29" s="10">
        <v>1413701513</v>
      </c>
    </row>
    <row r="30" spans="2:6" x14ac:dyDescent="0.25">
      <c r="B30" s="133"/>
      <c r="C30" s="9" t="s">
        <v>34</v>
      </c>
      <c r="D30" s="10">
        <v>0</v>
      </c>
      <c r="E30" s="10">
        <v>1575000</v>
      </c>
      <c r="F30" s="10">
        <v>1575000</v>
      </c>
    </row>
    <row r="31" spans="2:6" x14ac:dyDescent="0.25">
      <c r="B31" s="11"/>
      <c r="C31" s="7" t="s">
        <v>35</v>
      </c>
      <c r="D31" s="17">
        <v>-1488924389</v>
      </c>
      <c r="E31" s="17">
        <v>-2245367669.789989</v>
      </c>
      <c r="F31" s="17">
        <v>-357065913.5</v>
      </c>
    </row>
    <row r="32" spans="2:6" ht="15.75" thickBot="1" x14ac:dyDescent="0.3">
      <c r="B32" s="18"/>
      <c r="C32" s="14"/>
      <c r="D32" s="19"/>
      <c r="E32" s="19"/>
      <c r="F32" s="19"/>
    </row>
    <row r="33" spans="2:6" ht="15.75" thickBot="1" x14ac:dyDescent="0.3">
      <c r="B33" s="20"/>
      <c r="C33" s="20"/>
      <c r="D33" s="20"/>
      <c r="E33" s="20"/>
      <c r="F33" s="20"/>
    </row>
    <row r="34" spans="2:6" x14ac:dyDescent="0.25">
      <c r="B34" s="123" t="s">
        <v>11</v>
      </c>
      <c r="C34" s="124"/>
      <c r="D34" s="134" t="s">
        <v>36</v>
      </c>
      <c r="E34" s="134" t="s">
        <v>4</v>
      </c>
      <c r="F34" s="21" t="s">
        <v>18</v>
      </c>
    </row>
    <row r="35" spans="2:6" ht="15.75" thickBot="1" x14ac:dyDescent="0.3">
      <c r="B35" s="119"/>
      <c r="C35" s="125"/>
      <c r="D35" s="135"/>
      <c r="E35" s="135"/>
      <c r="F35" s="22" t="s">
        <v>5</v>
      </c>
    </row>
    <row r="36" spans="2:6" x14ac:dyDescent="0.25">
      <c r="B36" s="23"/>
      <c r="C36" s="24"/>
      <c r="D36" s="24"/>
      <c r="E36" s="24"/>
      <c r="F36" s="24"/>
    </row>
    <row r="37" spans="2:6" x14ac:dyDescent="0.25">
      <c r="B37" s="25"/>
      <c r="C37" s="26" t="s">
        <v>37</v>
      </c>
      <c r="D37" s="27">
        <v>3879970029</v>
      </c>
      <c r="E37" s="27">
        <v>12112862898</v>
      </c>
      <c r="F37" s="27">
        <v>12112862898</v>
      </c>
    </row>
    <row r="38" spans="2:6" x14ac:dyDescent="0.25">
      <c r="B38" s="117"/>
      <c r="C38" s="28" t="s">
        <v>38</v>
      </c>
      <c r="D38" s="29">
        <v>3879970029</v>
      </c>
      <c r="E38" s="29">
        <v>12112862898</v>
      </c>
      <c r="F38" s="29">
        <v>12112862898</v>
      </c>
    </row>
    <row r="39" spans="2:6" x14ac:dyDescent="0.25">
      <c r="B39" s="117"/>
      <c r="C39" s="28" t="s">
        <v>39</v>
      </c>
      <c r="D39" s="29"/>
      <c r="E39" s="29"/>
      <c r="F39" s="29"/>
    </row>
    <row r="40" spans="2:6" x14ac:dyDescent="0.25">
      <c r="B40" s="118"/>
      <c r="C40" s="26" t="s">
        <v>40</v>
      </c>
      <c r="D40" s="29">
        <v>1109160652</v>
      </c>
      <c r="E40" s="29">
        <v>6789591702</v>
      </c>
      <c r="F40" s="29">
        <v>6789591702</v>
      </c>
    </row>
    <row r="41" spans="2:6" x14ac:dyDescent="0.25">
      <c r="B41" s="118"/>
      <c r="C41" s="28" t="s">
        <v>41</v>
      </c>
      <c r="D41" s="29">
        <v>521040074</v>
      </c>
      <c r="E41" s="29">
        <v>6789591702</v>
      </c>
      <c r="F41" s="29">
        <v>6789591702</v>
      </c>
    </row>
    <row r="42" spans="2:6" x14ac:dyDescent="0.25">
      <c r="B42" s="118"/>
      <c r="C42" s="28" t="s">
        <v>42</v>
      </c>
      <c r="D42" s="29">
        <v>588120578</v>
      </c>
      <c r="E42" s="29"/>
      <c r="F42" s="29"/>
    </row>
    <row r="43" spans="2:6" ht="9" customHeight="1" x14ac:dyDescent="0.25">
      <c r="B43" s="118"/>
      <c r="C43" s="128" t="s">
        <v>43</v>
      </c>
      <c r="D43" s="121">
        <v>2770809377</v>
      </c>
      <c r="E43" s="121">
        <v>5323271196</v>
      </c>
      <c r="F43" s="121">
        <v>5323271196</v>
      </c>
    </row>
    <row r="44" spans="2:6" ht="15.75" thickBot="1" x14ac:dyDescent="0.3">
      <c r="B44" s="119"/>
      <c r="C44" s="125"/>
      <c r="D44" s="122"/>
      <c r="E44" s="122"/>
      <c r="F44" s="122"/>
    </row>
    <row r="45" spans="2:6" ht="15.75" thickBot="1" x14ac:dyDescent="0.3">
      <c r="B45" s="20"/>
      <c r="C45" s="20"/>
      <c r="D45" s="30"/>
      <c r="E45" s="30"/>
      <c r="F45" s="30"/>
    </row>
    <row r="46" spans="2:6" x14ac:dyDescent="0.25">
      <c r="B46" s="123" t="s">
        <v>11</v>
      </c>
      <c r="C46" s="124"/>
      <c r="D46" s="31" t="s">
        <v>17</v>
      </c>
      <c r="E46" s="126" t="s">
        <v>4</v>
      </c>
      <c r="F46" s="31" t="s">
        <v>18</v>
      </c>
    </row>
    <row r="47" spans="2:6" ht="15.75" thickBot="1" x14ac:dyDescent="0.3">
      <c r="B47" s="119"/>
      <c r="C47" s="125"/>
      <c r="D47" s="32" t="s">
        <v>1</v>
      </c>
      <c r="E47" s="127"/>
      <c r="F47" s="32" t="s">
        <v>5</v>
      </c>
    </row>
    <row r="48" spans="2:6" x14ac:dyDescent="0.25">
      <c r="B48" s="23"/>
      <c r="C48" s="33" t="s">
        <v>44</v>
      </c>
      <c r="D48" s="34">
        <v>29013472795</v>
      </c>
      <c r="E48" s="34">
        <v>31428187198</v>
      </c>
      <c r="F48" s="34">
        <v>31428187198</v>
      </c>
    </row>
    <row r="49" spans="2:6" ht="24" x14ac:dyDescent="0.25">
      <c r="B49" s="117"/>
      <c r="C49" s="35" t="s">
        <v>45</v>
      </c>
      <c r="D49" s="34">
        <v>3358929955</v>
      </c>
      <c r="E49" s="34">
        <v>5323271196</v>
      </c>
      <c r="F49" s="34">
        <v>5323271196</v>
      </c>
    </row>
    <row r="50" spans="2:6" x14ac:dyDescent="0.25">
      <c r="B50" s="117"/>
      <c r="C50" s="33" t="s">
        <v>38</v>
      </c>
      <c r="D50" s="34">
        <v>3879970029</v>
      </c>
      <c r="E50" s="34">
        <v>12112862898</v>
      </c>
      <c r="F50" s="34">
        <v>12112862898</v>
      </c>
    </row>
    <row r="51" spans="2:6" x14ac:dyDescent="0.25">
      <c r="B51" s="117"/>
      <c r="C51" s="33" t="s">
        <v>41</v>
      </c>
      <c r="D51" s="34">
        <v>521040074</v>
      </c>
      <c r="E51" s="34">
        <v>6789591702</v>
      </c>
      <c r="F51" s="34">
        <v>6789591702</v>
      </c>
    </row>
    <row r="52" spans="2:6" x14ac:dyDescent="0.25">
      <c r="B52" s="23"/>
      <c r="C52" s="33" t="s">
        <v>24</v>
      </c>
      <c r="D52" s="36">
        <v>31975591638</v>
      </c>
      <c r="E52" s="36">
        <v>36337051395.860001</v>
      </c>
      <c r="F52" s="36">
        <v>34408547377.850014</v>
      </c>
    </row>
    <row r="53" spans="2:6" x14ac:dyDescent="0.25">
      <c r="B53" s="23"/>
      <c r="C53" s="33" t="s">
        <v>27</v>
      </c>
      <c r="D53" s="37">
        <v>0</v>
      </c>
      <c r="E53" s="37">
        <v>0</v>
      </c>
      <c r="F53" s="37">
        <v>0</v>
      </c>
    </row>
    <row r="54" spans="2:6" x14ac:dyDescent="0.25">
      <c r="B54" s="118"/>
      <c r="C54" s="38" t="s">
        <v>46</v>
      </c>
      <c r="D54" s="39">
        <v>396811112</v>
      </c>
      <c r="E54" s="39">
        <v>414406998.13999939</v>
      </c>
      <c r="F54" s="39">
        <v>2342911016.1499863</v>
      </c>
    </row>
    <row r="55" spans="2:6" x14ac:dyDescent="0.25">
      <c r="B55" s="118"/>
      <c r="C55" s="38" t="s">
        <v>47</v>
      </c>
      <c r="D55" s="39">
        <v>-2962118843</v>
      </c>
      <c r="E55" s="39">
        <v>-4908864197.8600006</v>
      </c>
      <c r="F55" s="39">
        <v>-2980360179.8500137</v>
      </c>
    </row>
    <row r="56" spans="2:6" ht="7.5" customHeight="1" thickBot="1" x14ac:dyDescent="0.3">
      <c r="B56" s="119"/>
      <c r="C56" s="40"/>
      <c r="D56" s="41"/>
      <c r="E56" s="41"/>
      <c r="F56" s="41"/>
    </row>
    <row r="57" spans="2:6" ht="15.75" thickBot="1" x14ac:dyDescent="0.3">
      <c r="B57" s="20"/>
      <c r="C57" s="20"/>
      <c r="D57" s="30"/>
      <c r="E57" s="30"/>
      <c r="F57" s="30"/>
    </row>
    <row r="58" spans="2:6" x14ac:dyDescent="0.25">
      <c r="B58" s="123" t="s">
        <v>11</v>
      </c>
      <c r="C58" s="124"/>
      <c r="D58" s="126" t="s">
        <v>36</v>
      </c>
      <c r="E58" s="126" t="s">
        <v>4</v>
      </c>
      <c r="F58" s="31" t="s">
        <v>18</v>
      </c>
    </row>
    <row r="59" spans="2:6" ht="15.75" thickBot="1" x14ac:dyDescent="0.3">
      <c r="B59" s="119"/>
      <c r="C59" s="125"/>
      <c r="D59" s="127"/>
      <c r="E59" s="127"/>
      <c r="F59" s="32" t="s">
        <v>5</v>
      </c>
    </row>
    <row r="60" spans="2:6" x14ac:dyDescent="0.25">
      <c r="B60" s="23"/>
      <c r="C60" s="42" t="s">
        <v>21</v>
      </c>
      <c r="D60" s="29">
        <v>21735167895</v>
      </c>
      <c r="E60" s="29">
        <v>20386565784</v>
      </c>
      <c r="F60" s="29">
        <v>20386565784</v>
      </c>
    </row>
    <row r="61" spans="2:6" x14ac:dyDescent="0.25">
      <c r="B61" s="117"/>
      <c r="C61" s="43" t="s">
        <v>48</v>
      </c>
      <c r="D61" s="29">
        <v>-588120578</v>
      </c>
      <c r="E61" s="29">
        <v>0</v>
      </c>
      <c r="F61" s="29">
        <v>0</v>
      </c>
    </row>
    <row r="62" spans="2:6" x14ac:dyDescent="0.25">
      <c r="B62" s="117"/>
      <c r="C62" s="28" t="s">
        <v>39</v>
      </c>
      <c r="D62" s="29">
        <v>0</v>
      </c>
      <c r="E62" s="29">
        <v>0</v>
      </c>
      <c r="F62" s="29">
        <v>0</v>
      </c>
    </row>
    <row r="63" spans="2:6" x14ac:dyDescent="0.25">
      <c r="B63" s="117"/>
      <c r="C63" s="28" t="s">
        <v>42</v>
      </c>
      <c r="D63" s="29">
        <v>588120578</v>
      </c>
      <c r="E63" s="29">
        <v>0</v>
      </c>
      <c r="F63" s="29">
        <v>0</v>
      </c>
    </row>
    <row r="64" spans="2:6" x14ac:dyDescent="0.25">
      <c r="B64" s="23"/>
      <c r="C64" s="43" t="s">
        <v>49</v>
      </c>
      <c r="D64" s="29">
        <v>21543858429</v>
      </c>
      <c r="E64" s="29">
        <v>19229345768.979988</v>
      </c>
      <c r="F64" s="29">
        <v>19178548030.64999</v>
      </c>
    </row>
    <row r="65" spans="2:6" x14ac:dyDescent="0.25">
      <c r="B65" s="23"/>
      <c r="C65" s="43" t="s">
        <v>28</v>
      </c>
      <c r="D65" s="29">
        <v>0</v>
      </c>
      <c r="E65" s="29">
        <v>0</v>
      </c>
      <c r="F65" s="29">
        <v>0</v>
      </c>
    </row>
    <row r="66" spans="2:6" x14ac:dyDescent="0.25">
      <c r="B66" s="118"/>
      <c r="C66" s="44" t="s">
        <v>50</v>
      </c>
      <c r="D66" s="29">
        <v>-396811112</v>
      </c>
      <c r="E66" s="29">
        <v>1157220015.0200119</v>
      </c>
      <c r="F66" s="29">
        <v>1208017753.3500099</v>
      </c>
    </row>
    <row r="67" spans="2:6" x14ac:dyDescent="0.25">
      <c r="B67" s="118"/>
      <c r="C67" s="44" t="s">
        <v>51</v>
      </c>
      <c r="D67" s="29">
        <v>191309466</v>
      </c>
      <c r="E67" s="29">
        <v>1157220015.0200119</v>
      </c>
      <c r="F67" s="29">
        <v>1208017753.3500099</v>
      </c>
    </row>
    <row r="68" spans="2:6" ht="15.75" thickBot="1" x14ac:dyDescent="0.3">
      <c r="B68" s="119"/>
      <c r="C68" s="40"/>
      <c r="D68" s="45"/>
      <c r="E68" s="45"/>
      <c r="F68" s="45"/>
    </row>
    <row r="69" spans="2:6" x14ac:dyDescent="0.25">
      <c r="B69" s="46"/>
      <c r="C69" s="47"/>
      <c r="D69" s="46"/>
      <c r="E69" s="46"/>
      <c r="F69" s="46"/>
    </row>
    <row r="70" spans="2:6" x14ac:dyDescent="0.25">
      <c r="B70" s="46"/>
      <c r="C70" s="47"/>
      <c r="D70" s="46"/>
      <c r="E70" s="46"/>
      <c r="F70" s="46"/>
    </row>
    <row r="71" spans="2:6" x14ac:dyDescent="0.25">
      <c r="B71" s="20"/>
      <c r="C71" s="20"/>
      <c r="D71" s="20"/>
      <c r="E71" s="20"/>
      <c r="F71" s="20"/>
    </row>
    <row r="72" spans="2:6" x14ac:dyDescent="0.25">
      <c r="B72" s="20"/>
      <c r="F72" s="48"/>
    </row>
    <row r="73" spans="2:6" x14ac:dyDescent="0.25">
      <c r="B73" s="120" t="s">
        <v>52</v>
      </c>
      <c r="C73" s="120"/>
      <c r="D73" s="120"/>
      <c r="E73" s="120"/>
      <c r="F73" s="120"/>
    </row>
    <row r="74" spans="2:6" x14ac:dyDescent="0.25">
      <c r="B74" s="120" t="s">
        <v>53</v>
      </c>
      <c r="C74" s="120"/>
      <c r="D74" s="120"/>
      <c r="E74" s="120"/>
      <c r="F74" s="120"/>
    </row>
  </sheetData>
  <mergeCells count="31">
    <mergeCell ref="B2:F2"/>
    <mergeCell ref="B3:F3"/>
    <mergeCell ref="B4:F4"/>
    <mergeCell ref="B5:F5"/>
    <mergeCell ref="B7:C8"/>
    <mergeCell ref="E7:E8"/>
    <mergeCell ref="B22:B23"/>
    <mergeCell ref="B26:F26"/>
    <mergeCell ref="B27:C27"/>
    <mergeCell ref="B28:B30"/>
    <mergeCell ref="B34:C35"/>
    <mergeCell ref="D34:D35"/>
    <mergeCell ref="E34:E35"/>
    <mergeCell ref="B38:B39"/>
    <mergeCell ref="B40:B42"/>
    <mergeCell ref="B43:B44"/>
    <mergeCell ref="C43:C44"/>
    <mergeCell ref="D43:D44"/>
    <mergeCell ref="B61:B63"/>
    <mergeCell ref="B66:B68"/>
    <mergeCell ref="B73:F73"/>
    <mergeCell ref="B74:F74"/>
    <mergeCell ref="F43:F44"/>
    <mergeCell ref="B46:C47"/>
    <mergeCell ref="E46:E47"/>
    <mergeCell ref="B49:B51"/>
    <mergeCell ref="B54:B56"/>
    <mergeCell ref="B58:C59"/>
    <mergeCell ref="D58:D59"/>
    <mergeCell ref="E58:E59"/>
    <mergeCell ref="E43:E4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topLeftCell="A2" workbookViewId="0">
      <selection activeCell="I18" sqref="I18"/>
    </sheetView>
  </sheetViews>
  <sheetFormatPr baseColWidth="10" defaultRowHeight="12" x14ac:dyDescent="0.2"/>
  <cols>
    <col min="1" max="1" width="1.5703125" style="50" customWidth="1"/>
    <col min="2" max="2" width="3.28515625" style="50" customWidth="1"/>
    <col min="3" max="3" width="1.42578125" style="50" customWidth="1"/>
    <col min="4" max="4" width="51.5703125" style="50" customWidth="1"/>
    <col min="5" max="5" width="16.85546875" style="50" customWidth="1"/>
    <col min="6" max="6" width="16.7109375" style="50" customWidth="1"/>
    <col min="7" max="9" width="17.7109375" style="50" bestFit="1" customWidth="1"/>
    <col min="10" max="10" width="16.5703125" style="50" bestFit="1" customWidth="1"/>
    <col min="11" max="11" width="2" style="50" bestFit="1" customWidth="1"/>
    <col min="12" max="12" width="9.85546875" style="50" bestFit="1" customWidth="1"/>
    <col min="13" max="16384" width="11.42578125" style="50"/>
  </cols>
  <sheetData>
    <row r="1" spans="1:20" ht="12" hidden="1" customHeight="1" x14ac:dyDescent="0.2">
      <c r="A1" s="49" t="s">
        <v>12</v>
      </c>
      <c r="B1" s="49" t="s">
        <v>13</v>
      </c>
      <c r="H1" s="50" t="s">
        <v>54</v>
      </c>
      <c r="I1" s="50" t="s">
        <v>55</v>
      </c>
      <c r="J1" s="50" t="s">
        <v>56</v>
      </c>
      <c r="K1" s="50" t="s">
        <v>10</v>
      </c>
      <c r="L1" s="51">
        <v>42735</v>
      </c>
      <c r="M1" s="50">
        <v>31</v>
      </c>
      <c r="Q1" s="50" t="s">
        <v>54</v>
      </c>
      <c r="T1" s="50" t="s">
        <v>57</v>
      </c>
    </row>
    <row r="2" spans="1:20" x14ac:dyDescent="0.2">
      <c r="B2" s="171" t="s">
        <v>0</v>
      </c>
      <c r="C2" s="172"/>
      <c r="D2" s="172"/>
      <c r="E2" s="172"/>
      <c r="F2" s="172"/>
      <c r="G2" s="172"/>
      <c r="H2" s="172"/>
      <c r="I2" s="172"/>
      <c r="J2" s="173"/>
    </row>
    <row r="3" spans="1:20" x14ac:dyDescent="0.2">
      <c r="B3" s="174" t="s">
        <v>58</v>
      </c>
      <c r="C3" s="175"/>
      <c r="D3" s="175"/>
      <c r="E3" s="175"/>
      <c r="F3" s="175"/>
      <c r="G3" s="175"/>
      <c r="H3" s="175"/>
      <c r="I3" s="175"/>
      <c r="J3" s="176"/>
    </row>
    <row r="4" spans="1:20" x14ac:dyDescent="0.2">
      <c r="B4" s="174" t="s">
        <v>6</v>
      </c>
      <c r="C4" s="175"/>
      <c r="D4" s="175"/>
      <c r="E4" s="175"/>
      <c r="F4" s="175"/>
      <c r="G4" s="175"/>
      <c r="H4" s="175"/>
      <c r="I4" s="175"/>
      <c r="J4" s="176"/>
    </row>
    <row r="5" spans="1:20" ht="12.75" thickBot="1" x14ac:dyDescent="0.25">
      <c r="B5" s="165" t="s">
        <v>7</v>
      </c>
      <c r="C5" s="166"/>
      <c r="D5" s="166"/>
      <c r="E5" s="166"/>
      <c r="F5" s="166"/>
      <c r="G5" s="166"/>
      <c r="H5" s="166"/>
      <c r="I5" s="166"/>
      <c r="J5" s="167"/>
    </row>
    <row r="6" spans="1:20" ht="12.75" thickBot="1" x14ac:dyDescent="0.25">
      <c r="B6" s="171"/>
      <c r="C6" s="172"/>
      <c r="D6" s="173"/>
      <c r="E6" s="177" t="s">
        <v>59</v>
      </c>
      <c r="F6" s="178"/>
      <c r="G6" s="178"/>
      <c r="H6" s="178"/>
      <c r="I6" s="179"/>
      <c r="J6" s="163" t="s">
        <v>60</v>
      </c>
    </row>
    <row r="7" spans="1:20" x14ac:dyDescent="0.2">
      <c r="B7" s="174" t="s">
        <v>11</v>
      </c>
      <c r="C7" s="175"/>
      <c r="D7" s="176"/>
      <c r="E7" s="163" t="s">
        <v>61</v>
      </c>
      <c r="F7" s="181" t="s">
        <v>2</v>
      </c>
      <c r="G7" s="163" t="s">
        <v>3</v>
      </c>
      <c r="H7" s="163" t="s">
        <v>4</v>
      </c>
      <c r="I7" s="163" t="s">
        <v>62</v>
      </c>
      <c r="J7" s="180"/>
    </row>
    <row r="8" spans="1:20" ht="57" customHeight="1" thickBot="1" x14ac:dyDescent="0.25">
      <c r="B8" s="165" t="s">
        <v>63</v>
      </c>
      <c r="C8" s="166"/>
      <c r="D8" s="167"/>
      <c r="E8" s="164"/>
      <c r="F8" s="182"/>
      <c r="G8" s="164"/>
      <c r="H8" s="164"/>
      <c r="I8" s="164"/>
      <c r="J8" s="164"/>
    </row>
    <row r="9" spans="1:20" ht="6" customHeight="1" x14ac:dyDescent="0.2">
      <c r="B9" s="168"/>
      <c r="C9" s="169"/>
      <c r="D9" s="170"/>
      <c r="E9" s="52"/>
      <c r="F9" s="52"/>
      <c r="G9" s="52"/>
      <c r="H9" s="52"/>
      <c r="I9" s="52"/>
      <c r="J9" s="53"/>
    </row>
    <row r="10" spans="1:20" x14ac:dyDescent="0.2">
      <c r="B10" s="161" t="s">
        <v>64</v>
      </c>
      <c r="C10" s="150"/>
      <c r="D10" s="151"/>
      <c r="E10" s="52"/>
      <c r="F10" s="52"/>
      <c r="G10" s="52"/>
      <c r="H10" s="52"/>
      <c r="I10" s="52"/>
      <c r="J10" s="53"/>
    </row>
    <row r="11" spans="1:20" x14ac:dyDescent="0.2">
      <c r="B11" s="54"/>
      <c r="C11" s="154" t="s">
        <v>65</v>
      </c>
      <c r="D11" s="155"/>
      <c r="E11" s="53">
        <v>2353106746</v>
      </c>
      <c r="F11" s="53">
        <v>129340715</v>
      </c>
      <c r="G11" s="53">
        <v>2482447461</v>
      </c>
      <c r="H11" s="53">
        <v>2482447461</v>
      </c>
      <c r="I11" s="53">
        <v>2482447461</v>
      </c>
      <c r="J11" s="53">
        <v>129340715</v>
      </c>
      <c r="L11" s="55"/>
    </row>
    <row r="12" spans="1:20" x14ac:dyDescent="0.2">
      <c r="B12" s="54"/>
      <c r="C12" s="154" t="s">
        <v>66</v>
      </c>
      <c r="D12" s="155"/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L12" s="55"/>
    </row>
    <row r="13" spans="1:20" x14ac:dyDescent="0.2">
      <c r="B13" s="54"/>
      <c r="C13" s="154" t="s">
        <v>67</v>
      </c>
      <c r="D13" s="155"/>
      <c r="E13" s="53">
        <v>0</v>
      </c>
      <c r="F13" s="53">
        <v>242028432</v>
      </c>
      <c r="G13" s="53">
        <v>0</v>
      </c>
      <c r="H13" s="53">
        <v>0</v>
      </c>
      <c r="I13" s="53">
        <v>0</v>
      </c>
      <c r="J13" s="53">
        <v>0</v>
      </c>
      <c r="L13" s="55"/>
    </row>
    <row r="14" spans="1:20" x14ac:dyDescent="0.2">
      <c r="B14" s="54"/>
      <c r="C14" s="154" t="s">
        <v>68</v>
      </c>
      <c r="D14" s="155"/>
      <c r="E14" s="53">
        <v>1323034697</v>
      </c>
      <c r="F14" s="53">
        <v>15859669</v>
      </c>
      <c r="G14" s="53">
        <v>1565063129</v>
      </c>
      <c r="H14" s="53">
        <v>1565063129</v>
      </c>
      <c r="I14" s="53">
        <v>1565063129</v>
      </c>
      <c r="J14" s="53">
        <v>242028432</v>
      </c>
      <c r="L14" s="55"/>
    </row>
    <row r="15" spans="1:20" x14ac:dyDescent="0.2">
      <c r="B15" s="54"/>
      <c r="C15" s="154" t="s">
        <v>69</v>
      </c>
      <c r="D15" s="155"/>
      <c r="E15" s="53">
        <v>33657538</v>
      </c>
      <c r="F15" s="53">
        <v>297174946</v>
      </c>
      <c r="G15" s="53">
        <v>49517207</v>
      </c>
      <c r="H15" s="53">
        <v>49520333</v>
      </c>
      <c r="I15" s="53">
        <v>49520333</v>
      </c>
      <c r="J15" s="53">
        <v>15862795</v>
      </c>
    </row>
    <row r="16" spans="1:20" x14ac:dyDescent="0.2">
      <c r="B16" s="54"/>
      <c r="C16" s="154" t="s">
        <v>70</v>
      </c>
      <c r="D16" s="155"/>
      <c r="E16" s="53">
        <v>47263401</v>
      </c>
      <c r="F16" s="53">
        <v>-473462</v>
      </c>
      <c r="G16" s="53">
        <v>344438347</v>
      </c>
      <c r="H16" s="53">
        <v>344438350</v>
      </c>
      <c r="I16" s="53">
        <v>344438350</v>
      </c>
      <c r="J16" s="53">
        <v>297174949</v>
      </c>
    </row>
    <row r="17" spans="2:10" x14ac:dyDescent="0.2">
      <c r="B17" s="54"/>
      <c r="C17" s="154" t="s">
        <v>71</v>
      </c>
      <c r="D17" s="155"/>
      <c r="E17" s="53">
        <v>6003877</v>
      </c>
      <c r="F17" s="53">
        <v>0</v>
      </c>
      <c r="G17" s="53">
        <v>5530415</v>
      </c>
      <c r="H17" s="53">
        <v>5530415</v>
      </c>
      <c r="I17" s="53">
        <v>5530415</v>
      </c>
      <c r="J17" s="53">
        <v>-473462</v>
      </c>
    </row>
    <row r="18" spans="2:10" x14ac:dyDescent="0.2">
      <c r="B18" s="162"/>
      <c r="C18" s="154" t="s">
        <v>72</v>
      </c>
      <c r="D18" s="155"/>
      <c r="E18" s="56"/>
      <c r="F18" s="56"/>
      <c r="G18" s="56"/>
      <c r="H18" s="56"/>
      <c r="I18" s="56"/>
      <c r="J18" s="56"/>
    </row>
    <row r="19" spans="2:10" x14ac:dyDescent="0.2">
      <c r="B19" s="162"/>
      <c r="C19" s="154" t="s">
        <v>73</v>
      </c>
      <c r="D19" s="155"/>
      <c r="E19" s="57">
        <v>16199331264</v>
      </c>
      <c r="F19" s="57">
        <v>708566075</v>
      </c>
      <c r="G19" s="57">
        <v>16907897339</v>
      </c>
      <c r="H19" s="57">
        <v>16907897339</v>
      </c>
      <c r="I19" s="57">
        <v>16907897339</v>
      </c>
      <c r="J19" s="57">
        <v>708566075</v>
      </c>
    </row>
    <row r="20" spans="2:10" x14ac:dyDescent="0.2">
      <c r="B20" s="54"/>
      <c r="C20" s="58"/>
      <c r="D20" s="59" t="s">
        <v>74</v>
      </c>
      <c r="E20" s="53">
        <v>12007879529</v>
      </c>
      <c r="F20" s="53">
        <v>312002055</v>
      </c>
      <c r="G20" s="53">
        <v>12319881584</v>
      </c>
      <c r="H20" s="53">
        <v>12319881584</v>
      </c>
      <c r="I20" s="53">
        <v>12319881584</v>
      </c>
      <c r="J20" s="57">
        <v>312002055</v>
      </c>
    </row>
    <row r="21" spans="2:10" x14ac:dyDescent="0.2">
      <c r="B21" s="54"/>
      <c r="C21" s="58"/>
      <c r="D21" s="59" t="s">
        <v>75</v>
      </c>
      <c r="E21" s="53">
        <v>347289054</v>
      </c>
      <c r="F21" s="53">
        <v>24050563</v>
      </c>
      <c r="G21" s="53">
        <v>371339617</v>
      </c>
      <c r="H21" s="53">
        <v>371339617</v>
      </c>
      <c r="I21" s="53">
        <v>371339617</v>
      </c>
      <c r="J21" s="57">
        <v>24050563</v>
      </c>
    </row>
    <row r="22" spans="2:10" x14ac:dyDescent="0.2">
      <c r="B22" s="54"/>
      <c r="C22" s="58"/>
      <c r="D22" s="59" t="s">
        <v>76</v>
      </c>
      <c r="E22" s="53">
        <v>3167626475</v>
      </c>
      <c r="F22" s="53">
        <v>87809408</v>
      </c>
      <c r="G22" s="53">
        <v>3255435883</v>
      </c>
      <c r="H22" s="53">
        <v>3255435883</v>
      </c>
      <c r="I22" s="53">
        <v>3255435883</v>
      </c>
      <c r="J22" s="57">
        <v>87809408</v>
      </c>
    </row>
    <row r="23" spans="2:10" x14ac:dyDescent="0.2">
      <c r="B23" s="54"/>
      <c r="C23" s="58"/>
      <c r="D23" s="59" t="s">
        <v>77</v>
      </c>
      <c r="E23" s="53"/>
      <c r="F23" s="53"/>
      <c r="G23" s="53"/>
      <c r="H23" s="53"/>
      <c r="I23" s="53"/>
      <c r="J23" s="53"/>
    </row>
    <row r="24" spans="2:10" x14ac:dyDescent="0.2">
      <c r="B24" s="54"/>
      <c r="C24" s="58"/>
      <c r="D24" s="59" t="s">
        <v>78</v>
      </c>
      <c r="E24" s="53"/>
      <c r="F24" s="53"/>
      <c r="G24" s="53"/>
      <c r="H24" s="53"/>
      <c r="I24" s="53"/>
      <c r="J24" s="53"/>
    </row>
    <row r="25" spans="2:10" x14ac:dyDescent="0.2">
      <c r="B25" s="54"/>
      <c r="C25" s="58"/>
      <c r="D25" s="59" t="s">
        <v>79</v>
      </c>
      <c r="E25" s="53">
        <v>367682299</v>
      </c>
      <c r="F25" s="53">
        <v>-26463355</v>
      </c>
      <c r="G25" s="53">
        <v>341218944</v>
      </c>
      <c r="H25" s="53">
        <v>341218944</v>
      </c>
      <c r="I25" s="53">
        <v>341218944</v>
      </c>
      <c r="J25" s="53">
        <v>-26463355</v>
      </c>
    </row>
    <row r="26" spans="2:10" x14ac:dyDescent="0.2">
      <c r="B26" s="54"/>
      <c r="C26" s="58"/>
      <c r="D26" s="59" t="s">
        <v>80</v>
      </c>
      <c r="E26" s="53"/>
      <c r="F26" s="53"/>
      <c r="G26" s="53"/>
      <c r="H26" s="53"/>
      <c r="I26" s="53"/>
      <c r="J26" s="53"/>
    </row>
    <row r="27" spans="2:10" x14ac:dyDescent="0.2">
      <c r="B27" s="54"/>
      <c r="C27" s="58"/>
      <c r="D27" s="59" t="s">
        <v>81</v>
      </c>
      <c r="E27" s="53"/>
      <c r="F27" s="53"/>
      <c r="G27" s="53"/>
      <c r="H27" s="53"/>
      <c r="I27" s="53"/>
      <c r="J27" s="53"/>
    </row>
    <row r="28" spans="2:10" x14ac:dyDescent="0.2">
      <c r="B28" s="54"/>
      <c r="C28" s="58"/>
      <c r="D28" s="59" t="s">
        <v>82</v>
      </c>
      <c r="E28" s="53"/>
      <c r="F28" s="53"/>
      <c r="G28" s="53"/>
      <c r="H28" s="53"/>
      <c r="I28" s="53"/>
      <c r="J28" s="53"/>
    </row>
    <row r="29" spans="2:10" x14ac:dyDescent="0.2">
      <c r="B29" s="54"/>
      <c r="C29" s="58"/>
      <c r="D29" s="59" t="s">
        <v>83</v>
      </c>
      <c r="E29" s="53">
        <v>308853907</v>
      </c>
      <c r="F29" s="53">
        <v>311167404</v>
      </c>
      <c r="G29" s="53">
        <v>620021311</v>
      </c>
      <c r="H29" s="53">
        <v>620021311</v>
      </c>
      <c r="I29" s="53">
        <v>620021311</v>
      </c>
      <c r="J29" s="53">
        <v>311167404</v>
      </c>
    </row>
    <row r="30" spans="2:10" ht="27.75" customHeight="1" x14ac:dyDescent="0.2">
      <c r="B30" s="54"/>
      <c r="C30" s="58"/>
      <c r="D30" s="60" t="s">
        <v>84</v>
      </c>
      <c r="E30" s="52"/>
      <c r="F30" s="52"/>
      <c r="G30" s="52"/>
      <c r="H30" s="52"/>
      <c r="I30" s="52"/>
      <c r="J30" s="53"/>
    </row>
    <row r="31" spans="2:10" x14ac:dyDescent="0.2">
      <c r="B31" s="54"/>
      <c r="C31" s="154" t="s">
        <v>85</v>
      </c>
      <c r="D31" s="155"/>
      <c r="E31" s="53">
        <v>1771967730</v>
      </c>
      <c r="F31" s="53">
        <v>81559458</v>
      </c>
      <c r="G31" s="53">
        <v>1853527188</v>
      </c>
      <c r="H31" s="53">
        <v>1853527188</v>
      </c>
      <c r="I31" s="53">
        <v>1853527188</v>
      </c>
      <c r="J31" s="53">
        <v>81559458</v>
      </c>
    </row>
    <row r="32" spans="2:10" x14ac:dyDescent="0.2">
      <c r="B32" s="54"/>
      <c r="C32" s="58"/>
      <c r="D32" s="59" t="s">
        <v>86</v>
      </c>
      <c r="E32" s="53">
        <v>697500</v>
      </c>
      <c r="F32" s="53">
        <v>663476</v>
      </c>
      <c r="G32" s="53">
        <v>1360976</v>
      </c>
      <c r="H32" s="53">
        <v>1360976</v>
      </c>
      <c r="I32" s="53">
        <v>1360976</v>
      </c>
      <c r="J32" s="53">
        <v>663476</v>
      </c>
    </row>
    <row r="33" spans="2:10" x14ac:dyDescent="0.2">
      <c r="B33" s="54"/>
      <c r="C33" s="58"/>
      <c r="D33" s="59" t="s">
        <v>87</v>
      </c>
      <c r="E33" s="53">
        <v>61335035</v>
      </c>
      <c r="F33" s="53">
        <v>-467</v>
      </c>
      <c r="G33" s="53">
        <v>61334568</v>
      </c>
      <c r="H33" s="53">
        <v>61334568</v>
      </c>
      <c r="I33" s="53">
        <v>61334568</v>
      </c>
      <c r="J33" s="53">
        <v>-467</v>
      </c>
    </row>
    <row r="34" spans="2:10" x14ac:dyDescent="0.2">
      <c r="B34" s="54"/>
      <c r="C34" s="58"/>
      <c r="D34" s="59" t="s">
        <v>88</v>
      </c>
      <c r="E34" s="53">
        <v>186191227</v>
      </c>
      <c r="F34" s="53">
        <v>77415570</v>
      </c>
      <c r="G34" s="53">
        <v>263606797</v>
      </c>
      <c r="H34" s="53">
        <v>263606797</v>
      </c>
      <c r="I34" s="53">
        <v>263606797</v>
      </c>
      <c r="J34" s="53">
        <v>77415570</v>
      </c>
    </row>
    <row r="35" spans="2:10" x14ac:dyDescent="0.2">
      <c r="B35" s="54"/>
      <c r="C35" s="58"/>
      <c r="D35" s="59" t="s">
        <v>89</v>
      </c>
      <c r="E35" s="53">
        <v>1046763004</v>
      </c>
      <c r="F35" s="53">
        <v>-125986233</v>
      </c>
      <c r="G35" s="53">
        <v>920776771</v>
      </c>
      <c r="H35" s="53">
        <v>920776771</v>
      </c>
      <c r="I35" s="53">
        <v>920776771</v>
      </c>
      <c r="J35" s="53">
        <v>-125986233</v>
      </c>
    </row>
    <row r="36" spans="2:10" x14ac:dyDescent="0.2">
      <c r="B36" s="54"/>
      <c r="C36" s="58"/>
      <c r="D36" s="59" t="s">
        <v>90</v>
      </c>
      <c r="E36" s="53">
        <v>476980964</v>
      </c>
      <c r="F36" s="53">
        <v>129467112</v>
      </c>
      <c r="G36" s="53">
        <v>606448076</v>
      </c>
      <c r="H36" s="53">
        <v>606448076</v>
      </c>
      <c r="I36" s="53">
        <v>606448076</v>
      </c>
      <c r="J36" s="53">
        <v>129467112</v>
      </c>
    </row>
    <row r="37" spans="2:10" x14ac:dyDescent="0.2">
      <c r="B37" s="54"/>
      <c r="C37" s="58" t="s">
        <v>91</v>
      </c>
      <c r="D37" s="59"/>
      <c r="E37" s="53">
        <v>6809476018</v>
      </c>
      <c r="F37" s="53">
        <v>1361636250</v>
      </c>
      <c r="G37" s="53">
        <v>8171112268</v>
      </c>
      <c r="H37" s="53">
        <v>8219762983</v>
      </c>
      <c r="I37" s="53">
        <v>8219762983</v>
      </c>
      <c r="J37" s="53">
        <v>1410286965</v>
      </c>
    </row>
    <row r="38" spans="2:10" x14ac:dyDescent="0.2">
      <c r="B38" s="54"/>
      <c r="C38" s="58" t="s">
        <v>92</v>
      </c>
      <c r="D38" s="59"/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</row>
    <row r="39" spans="2:10" x14ac:dyDescent="0.2">
      <c r="B39" s="54"/>
      <c r="C39" s="58"/>
      <c r="D39" s="59" t="s">
        <v>93</v>
      </c>
      <c r="E39" s="53"/>
      <c r="F39" s="53"/>
      <c r="G39" s="53"/>
      <c r="H39" s="53"/>
      <c r="I39" s="53"/>
      <c r="J39" s="53"/>
    </row>
    <row r="40" spans="2:10" x14ac:dyDescent="0.2">
      <c r="B40" s="54"/>
      <c r="C40" s="154" t="s">
        <v>94</v>
      </c>
      <c r="D40" s="155"/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</row>
    <row r="41" spans="2:10" x14ac:dyDescent="0.2">
      <c r="B41" s="54"/>
      <c r="C41" s="58"/>
      <c r="D41" s="59" t="s">
        <v>95</v>
      </c>
      <c r="E41" s="53"/>
      <c r="F41" s="53"/>
      <c r="G41" s="53">
        <v>0</v>
      </c>
      <c r="H41" s="53"/>
      <c r="I41" s="53"/>
      <c r="J41" s="53"/>
    </row>
    <row r="42" spans="2:10" x14ac:dyDescent="0.2">
      <c r="B42" s="54"/>
      <c r="C42" s="58"/>
      <c r="D42" s="59" t="s">
        <v>96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</row>
    <row r="43" spans="2:10" x14ac:dyDescent="0.2">
      <c r="B43" s="54"/>
      <c r="C43" s="58"/>
      <c r="D43" s="59"/>
      <c r="E43" s="53"/>
      <c r="F43" s="53"/>
      <c r="G43" s="53"/>
      <c r="H43" s="53"/>
      <c r="I43" s="53"/>
      <c r="J43" s="53"/>
    </row>
    <row r="44" spans="2:10" x14ac:dyDescent="0.2">
      <c r="B44" s="161" t="s">
        <v>97</v>
      </c>
      <c r="C44" s="150"/>
      <c r="D44" s="151"/>
      <c r="E44" s="61">
        <v>28543841271</v>
      </c>
      <c r="F44" s="61">
        <v>2835692083</v>
      </c>
      <c r="G44" s="61">
        <v>31379533354</v>
      </c>
      <c r="H44" s="61">
        <v>31428187198</v>
      </c>
      <c r="I44" s="61">
        <v>31428187198</v>
      </c>
      <c r="J44" s="61">
        <v>2884345927</v>
      </c>
    </row>
    <row r="45" spans="2:10" x14ac:dyDescent="0.2">
      <c r="B45" s="161" t="s">
        <v>98</v>
      </c>
      <c r="C45" s="150"/>
      <c r="D45" s="151"/>
      <c r="E45" s="57"/>
      <c r="F45" s="57"/>
      <c r="G45" s="57"/>
      <c r="H45" s="57"/>
      <c r="I45" s="57"/>
      <c r="J45" s="62"/>
    </row>
    <row r="46" spans="2:10" x14ac:dyDescent="0.2">
      <c r="B46" s="162"/>
      <c r="C46" s="154"/>
      <c r="D46" s="155"/>
      <c r="E46" s="57"/>
      <c r="F46" s="57"/>
      <c r="G46" s="57"/>
      <c r="H46" s="57"/>
      <c r="I46" s="57"/>
      <c r="J46" s="62"/>
    </row>
    <row r="47" spans="2:10" x14ac:dyDescent="0.2">
      <c r="B47" s="161" t="s">
        <v>99</v>
      </c>
      <c r="C47" s="150"/>
      <c r="D47" s="151"/>
      <c r="E47" s="63"/>
      <c r="F47" s="63"/>
      <c r="G47" s="63"/>
      <c r="H47" s="63"/>
      <c r="I47" s="63"/>
      <c r="J47" s="53">
        <v>2884345927</v>
      </c>
    </row>
    <row r="48" spans="2:10" x14ac:dyDescent="0.2">
      <c r="B48" s="54"/>
      <c r="C48" s="58"/>
      <c r="D48" s="59"/>
      <c r="E48" s="52"/>
      <c r="F48" s="64"/>
      <c r="G48" s="64"/>
      <c r="H48" s="64"/>
      <c r="I48" s="64"/>
      <c r="J48" s="53"/>
    </row>
    <row r="49" spans="2:10" x14ac:dyDescent="0.2">
      <c r="B49" s="161" t="s">
        <v>100</v>
      </c>
      <c r="C49" s="150"/>
      <c r="D49" s="151"/>
      <c r="E49" s="52"/>
      <c r="F49" s="52"/>
      <c r="G49" s="52"/>
      <c r="H49" s="52"/>
      <c r="I49" s="52"/>
      <c r="J49" s="53"/>
    </row>
    <row r="50" spans="2:10" x14ac:dyDescent="0.2">
      <c r="B50" s="54"/>
      <c r="C50" s="154" t="s">
        <v>101</v>
      </c>
      <c r="D50" s="155"/>
      <c r="E50" s="53">
        <v>14825500075</v>
      </c>
      <c r="F50" s="53">
        <v>-158705641</v>
      </c>
      <c r="G50" s="53">
        <v>14666794434</v>
      </c>
      <c r="H50" s="53">
        <v>14691987820</v>
      </c>
      <c r="I50" s="53">
        <v>14691987820</v>
      </c>
      <c r="J50" s="53">
        <v>-133512255</v>
      </c>
    </row>
    <row r="51" spans="2:10" ht="24" x14ac:dyDescent="0.2">
      <c r="B51" s="54"/>
      <c r="C51" s="58"/>
      <c r="D51" s="60" t="s">
        <v>102</v>
      </c>
      <c r="E51" s="53">
        <v>8251331357</v>
      </c>
      <c r="F51" s="53">
        <v>278243749</v>
      </c>
      <c r="G51" s="53">
        <v>8529575106</v>
      </c>
      <c r="H51" s="53">
        <v>8529507737</v>
      </c>
      <c r="I51" s="53">
        <v>8529507737</v>
      </c>
      <c r="J51" s="53">
        <v>278176380</v>
      </c>
    </row>
    <row r="52" spans="2:10" x14ac:dyDescent="0.2">
      <c r="B52" s="54"/>
      <c r="C52" s="58"/>
      <c r="D52" s="60" t="s">
        <v>103</v>
      </c>
      <c r="E52" s="53">
        <v>2121161651</v>
      </c>
      <c r="F52" s="53">
        <v>83875544</v>
      </c>
      <c r="G52" s="53">
        <v>2205037195</v>
      </c>
      <c r="H52" s="53">
        <v>2230230580</v>
      </c>
      <c r="I52" s="53">
        <v>2230230580</v>
      </c>
      <c r="J52" s="53">
        <v>109068929</v>
      </c>
    </row>
    <row r="53" spans="2:10" x14ac:dyDescent="0.2">
      <c r="B53" s="54"/>
      <c r="C53" s="58"/>
      <c r="D53" s="60" t="s">
        <v>104</v>
      </c>
      <c r="E53" s="53">
        <v>522959448</v>
      </c>
      <c r="F53" s="53">
        <v>1136060</v>
      </c>
      <c r="G53" s="53">
        <v>524095508</v>
      </c>
      <c r="H53" s="53">
        <v>524095508</v>
      </c>
      <c r="I53" s="53">
        <v>524095508</v>
      </c>
      <c r="J53" s="53">
        <v>1136060</v>
      </c>
    </row>
    <row r="54" spans="2:10" ht="36" x14ac:dyDescent="0.2">
      <c r="B54" s="54"/>
      <c r="C54" s="58"/>
      <c r="D54" s="60" t="s">
        <v>105</v>
      </c>
      <c r="E54" s="53">
        <v>1491858339</v>
      </c>
      <c r="F54" s="53">
        <v>772920</v>
      </c>
      <c r="G54" s="53">
        <v>1492631259</v>
      </c>
      <c r="H54" s="53">
        <v>1492631260</v>
      </c>
      <c r="I54" s="53">
        <v>1492631260</v>
      </c>
      <c r="J54" s="53">
        <v>772921</v>
      </c>
    </row>
    <row r="55" spans="2:10" x14ac:dyDescent="0.2">
      <c r="B55" s="54"/>
      <c r="C55" s="58"/>
      <c r="D55" s="60" t="s">
        <v>106</v>
      </c>
      <c r="E55" s="53">
        <v>1071592325</v>
      </c>
      <c r="F55" s="53">
        <v>-581104811</v>
      </c>
      <c r="G55" s="53">
        <v>490487514</v>
      </c>
      <c r="H55" s="53">
        <v>490554883</v>
      </c>
      <c r="I55" s="53">
        <v>490554883</v>
      </c>
      <c r="J55" s="53">
        <v>-581037442</v>
      </c>
    </row>
    <row r="56" spans="2:10" ht="22.5" customHeight="1" x14ac:dyDescent="0.2">
      <c r="B56" s="54"/>
      <c r="C56" s="58"/>
      <c r="D56" s="60" t="s">
        <v>107</v>
      </c>
      <c r="E56" s="53">
        <v>278489129</v>
      </c>
      <c r="F56" s="53">
        <v>6293378</v>
      </c>
      <c r="G56" s="53">
        <v>284782507</v>
      </c>
      <c r="H56" s="53">
        <v>284782507</v>
      </c>
      <c r="I56" s="53">
        <v>284782507</v>
      </c>
      <c r="J56" s="53">
        <v>6293378</v>
      </c>
    </row>
    <row r="57" spans="2:10" ht="24" x14ac:dyDescent="0.2">
      <c r="B57" s="54"/>
      <c r="C57" s="58"/>
      <c r="D57" s="60" t="s">
        <v>108</v>
      </c>
      <c r="E57" s="53">
        <v>271187248</v>
      </c>
      <c r="F57" s="53">
        <v>29903531</v>
      </c>
      <c r="G57" s="53">
        <v>301090779</v>
      </c>
      <c r="H57" s="53">
        <v>301090779</v>
      </c>
      <c r="I57" s="53">
        <v>301090779</v>
      </c>
      <c r="J57" s="53">
        <v>29903531</v>
      </c>
    </row>
    <row r="58" spans="2:10" ht="24" x14ac:dyDescent="0.2">
      <c r="B58" s="54"/>
      <c r="C58" s="58"/>
      <c r="D58" s="60" t="s">
        <v>109</v>
      </c>
      <c r="E58" s="53">
        <v>816920578</v>
      </c>
      <c r="F58" s="53">
        <v>22173988</v>
      </c>
      <c r="G58" s="53">
        <v>839094566</v>
      </c>
      <c r="H58" s="53">
        <v>839094566</v>
      </c>
      <c r="I58" s="53">
        <v>839094566</v>
      </c>
      <c r="J58" s="53">
        <v>22173988</v>
      </c>
    </row>
    <row r="59" spans="2:10" x14ac:dyDescent="0.2">
      <c r="B59" s="54"/>
      <c r="C59" s="154" t="s">
        <v>110</v>
      </c>
      <c r="D59" s="155"/>
      <c r="E59" s="53">
        <v>1468847750</v>
      </c>
      <c r="F59" s="53">
        <v>1228310246</v>
      </c>
      <c r="G59" s="53">
        <v>2697157996</v>
      </c>
      <c r="H59" s="53">
        <v>2697157996</v>
      </c>
      <c r="I59" s="53">
        <v>2697157996</v>
      </c>
      <c r="J59" s="53">
        <v>1228310246</v>
      </c>
    </row>
    <row r="60" spans="2:10" x14ac:dyDescent="0.2">
      <c r="B60" s="54"/>
      <c r="C60" s="58"/>
      <c r="D60" s="59" t="s">
        <v>111</v>
      </c>
      <c r="E60" s="53"/>
      <c r="F60" s="53"/>
      <c r="G60" s="53"/>
      <c r="H60" s="53"/>
      <c r="I60" s="53"/>
      <c r="J60" s="53">
        <v>0</v>
      </c>
    </row>
    <row r="61" spans="2:10" x14ac:dyDescent="0.2">
      <c r="B61" s="54"/>
      <c r="C61" s="58"/>
      <c r="D61" s="59" t="s">
        <v>112</v>
      </c>
      <c r="E61" s="53">
        <v>1468847750</v>
      </c>
      <c r="F61" s="53">
        <v>1228310246</v>
      </c>
      <c r="G61" s="53">
        <v>2697157996</v>
      </c>
      <c r="H61" s="53">
        <v>2697157996</v>
      </c>
      <c r="I61" s="53">
        <v>2697157996</v>
      </c>
      <c r="J61" s="53">
        <v>1228310246</v>
      </c>
    </row>
    <row r="62" spans="2:10" x14ac:dyDescent="0.2">
      <c r="B62" s="54"/>
      <c r="C62" s="58"/>
      <c r="D62" s="59" t="s">
        <v>113</v>
      </c>
      <c r="E62" s="52"/>
      <c r="F62" s="52"/>
      <c r="G62" s="52"/>
      <c r="H62" s="52"/>
      <c r="I62" s="52"/>
      <c r="J62" s="53"/>
    </row>
    <row r="63" spans="2:10" x14ac:dyDescent="0.2">
      <c r="B63" s="54"/>
      <c r="C63" s="58"/>
      <c r="D63" s="59" t="s">
        <v>114</v>
      </c>
      <c r="E63" s="52"/>
      <c r="F63" s="52"/>
      <c r="G63" s="52"/>
      <c r="H63" s="52"/>
      <c r="I63" s="52"/>
      <c r="J63" s="53"/>
    </row>
    <row r="64" spans="2:10" x14ac:dyDescent="0.2">
      <c r="B64" s="54"/>
      <c r="C64" s="154" t="s">
        <v>115</v>
      </c>
      <c r="D64" s="155"/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</row>
    <row r="65" spans="2:10" ht="24" x14ac:dyDescent="0.2">
      <c r="B65" s="54"/>
      <c r="C65" s="58"/>
      <c r="D65" s="60" t="s">
        <v>116</v>
      </c>
      <c r="E65" s="52"/>
      <c r="F65" s="52"/>
      <c r="G65" s="52"/>
      <c r="H65" s="52"/>
      <c r="I65" s="52"/>
      <c r="J65" s="53"/>
    </row>
    <row r="66" spans="2:10" x14ac:dyDescent="0.2">
      <c r="B66" s="54"/>
      <c r="C66" s="58"/>
      <c r="D66" s="59" t="s">
        <v>117</v>
      </c>
      <c r="E66" s="52"/>
      <c r="F66" s="52"/>
      <c r="G66" s="52"/>
      <c r="H66" s="52"/>
      <c r="I66" s="52"/>
      <c r="J66" s="53"/>
    </row>
    <row r="67" spans="2:10" x14ac:dyDescent="0.2">
      <c r="B67" s="54"/>
      <c r="C67" s="154" t="s">
        <v>118</v>
      </c>
      <c r="D67" s="155"/>
      <c r="E67" s="53">
        <v>5910451594</v>
      </c>
      <c r="F67" s="53">
        <v>-2913031626</v>
      </c>
      <c r="G67" s="53">
        <v>2997419968</v>
      </c>
      <c r="H67" s="53">
        <v>2997419968</v>
      </c>
      <c r="I67" s="53">
        <v>2997419968</v>
      </c>
      <c r="J67" s="53">
        <v>-2913031626</v>
      </c>
    </row>
    <row r="68" spans="2:10" x14ac:dyDescent="0.2">
      <c r="B68" s="54"/>
      <c r="C68" s="154" t="s">
        <v>119</v>
      </c>
      <c r="D68" s="155"/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</row>
    <row r="69" spans="2:10" ht="4.5" customHeight="1" x14ac:dyDescent="0.2">
      <c r="B69" s="54"/>
      <c r="C69" s="154"/>
      <c r="D69" s="155"/>
      <c r="E69" s="52"/>
      <c r="F69" s="64"/>
      <c r="G69" s="64"/>
      <c r="H69" s="64"/>
      <c r="I69" s="64"/>
      <c r="J69" s="53"/>
    </row>
    <row r="70" spans="2:10" ht="24" customHeight="1" x14ac:dyDescent="0.2">
      <c r="B70" s="158" t="s">
        <v>120</v>
      </c>
      <c r="C70" s="159"/>
      <c r="D70" s="160"/>
      <c r="E70" s="61">
        <v>22204799419</v>
      </c>
      <c r="F70" s="61">
        <v>-1843427021</v>
      </c>
      <c r="G70" s="61">
        <v>20361372398</v>
      </c>
      <c r="H70" s="61">
        <v>20386565784</v>
      </c>
      <c r="I70" s="61">
        <v>20386565784</v>
      </c>
      <c r="J70" s="61">
        <v>-1818233635</v>
      </c>
    </row>
    <row r="71" spans="2:10" ht="5.25" customHeight="1" x14ac:dyDescent="0.2">
      <c r="B71" s="54"/>
      <c r="C71" s="154"/>
      <c r="D71" s="155"/>
      <c r="E71" s="53"/>
      <c r="F71" s="53"/>
      <c r="G71" s="53"/>
      <c r="H71" s="53"/>
      <c r="I71" s="53"/>
      <c r="J71" s="53"/>
    </row>
    <row r="72" spans="2:10" x14ac:dyDescent="0.2">
      <c r="B72" s="161" t="s">
        <v>121</v>
      </c>
      <c r="C72" s="150"/>
      <c r="D72" s="151"/>
      <c r="E72" s="65">
        <v>3879970029</v>
      </c>
      <c r="F72" s="65">
        <v>8232892869</v>
      </c>
      <c r="G72" s="65">
        <v>12112862898</v>
      </c>
      <c r="H72" s="65">
        <v>12112862898</v>
      </c>
      <c r="I72" s="65">
        <v>12112862898</v>
      </c>
      <c r="J72" s="65">
        <v>8232892869</v>
      </c>
    </row>
    <row r="73" spans="2:10" x14ac:dyDescent="0.2">
      <c r="B73" s="54"/>
      <c r="C73" s="154" t="s">
        <v>122</v>
      </c>
      <c r="D73" s="155"/>
      <c r="E73" s="53">
        <v>3879970029</v>
      </c>
      <c r="F73" s="53">
        <v>8232892869</v>
      </c>
      <c r="G73" s="53">
        <v>12112862898</v>
      </c>
      <c r="H73" s="53">
        <v>12112862898</v>
      </c>
      <c r="I73" s="53">
        <v>12112862898</v>
      </c>
      <c r="J73" s="53">
        <v>8232892869</v>
      </c>
    </row>
    <row r="74" spans="2:10" x14ac:dyDescent="0.2">
      <c r="B74" s="54"/>
      <c r="C74" s="154"/>
      <c r="D74" s="155"/>
      <c r="E74" s="53"/>
      <c r="F74" s="53"/>
      <c r="G74" s="53"/>
      <c r="H74" s="53"/>
      <c r="I74" s="53"/>
      <c r="J74" s="53"/>
    </row>
    <row r="75" spans="2:10" x14ac:dyDescent="0.2">
      <c r="B75" s="161" t="s">
        <v>123</v>
      </c>
      <c r="C75" s="150"/>
      <c r="D75" s="151"/>
      <c r="E75" s="61">
        <v>54628610719</v>
      </c>
      <c r="F75" s="61">
        <v>9225157931</v>
      </c>
      <c r="G75" s="61">
        <v>63853768650</v>
      </c>
      <c r="H75" s="61">
        <v>63927615880</v>
      </c>
      <c r="I75" s="61">
        <v>63927615880</v>
      </c>
      <c r="J75" s="61">
        <v>9299005161</v>
      </c>
    </row>
    <row r="76" spans="2:10" ht="5.25" customHeight="1" x14ac:dyDescent="0.2">
      <c r="B76" s="54"/>
      <c r="C76" s="154"/>
      <c r="D76" s="155"/>
      <c r="E76" s="52"/>
      <c r="F76" s="52"/>
      <c r="G76" s="52"/>
      <c r="H76" s="52"/>
      <c r="I76" s="52"/>
      <c r="J76" s="53"/>
    </row>
    <row r="77" spans="2:10" x14ac:dyDescent="0.2">
      <c r="B77" s="54"/>
      <c r="C77" s="150" t="s">
        <v>124</v>
      </c>
      <c r="D77" s="151"/>
      <c r="E77" s="52"/>
      <c r="F77" s="52"/>
      <c r="G77" s="52"/>
      <c r="H77" s="52"/>
      <c r="I77" s="52"/>
      <c r="J77" s="53"/>
    </row>
    <row r="78" spans="2:10" ht="21.75" customHeight="1" x14ac:dyDescent="0.2">
      <c r="B78" s="54"/>
      <c r="C78" s="152" t="s">
        <v>125</v>
      </c>
      <c r="D78" s="153"/>
      <c r="E78" s="53">
        <v>3879970029</v>
      </c>
      <c r="F78" s="53">
        <v>8232892869</v>
      </c>
      <c r="G78" s="53">
        <v>12112862898</v>
      </c>
      <c r="H78" s="53">
        <v>12112862898</v>
      </c>
      <c r="I78" s="53">
        <v>12112862898</v>
      </c>
      <c r="J78" s="53">
        <v>8232892869</v>
      </c>
    </row>
    <row r="79" spans="2:10" x14ac:dyDescent="0.2">
      <c r="B79" s="54"/>
      <c r="C79" s="154" t="s">
        <v>126</v>
      </c>
      <c r="D79" s="155"/>
      <c r="E79" s="52"/>
      <c r="F79" s="52"/>
      <c r="G79" s="52"/>
      <c r="H79" s="52"/>
      <c r="I79" s="52"/>
      <c r="J79" s="53"/>
    </row>
    <row r="80" spans="2:10" x14ac:dyDescent="0.2">
      <c r="B80" s="54"/>
      <c r="C80" s="150" t="s">
        <v>127</v>
      </c>
      <c r="D80" s="151"/>
      <c r="E80" s="61">
        <v>3879970029</v>
      </c>
      <c r="F80" s="61">
        <v>8232892869</v>
      </c>
      <c r="G80" s="61">
        <v>12112862898</v>
      </c>
      <c r="H80" s="61">
        <v>12112862898</v>
      </c>
      <c r="I80" s="61">
        <v>12112862898</v>
      </c>
      <c r="J80" s="61">
        <v>8232892869</v>
      </c>
    </row>
    <row r="81" spans="2:12" ht="12.75" thickBot="1" x14ac:dyDescent="0.25">
      <c r="B81" s="66"/>
      <c r="C81" s="156"/>
      <c r="D81" s="157"/>
      <c r="E81" s="67"/>
      <c r="F81" s="68"/>
      <c r="G81" s="68"/>
      <c r="H81" s="68"/>
      <c r="I81" s="68"/>
      <c r="J81" s="68"/>
    </row>
    <row r="82" spans="2:12" x14ac:dyDescent="0.2">
      <c r="B82" s="20"/>
      <c r="C82" s="20"/>
      <c r="D82" s="20"/>
      <c r="E82" s="20"/>
      <c r="F82" s="20"/>
      <c r="G82" s="20"/>
      <c r="H82" s="20"/>
      <c r="I82" s="20"/>
      <c r="J82" s="20"/>
    </row>
    <row r="84" spans="2:12" x14ac:dyDescent="0.2">
      <c r="E84" s="69"/>
    </row>
    <row r="85" spans="2:12" x14ac:dyDescent="0.2">
      <c r="F85" s="69"/>
    </row>
    <row r="86" spans="2:12" ht="15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2:12" ht="15" x14ac:dyDescent="0.25">
      <c r="D87" s="2"/>
      <c r="E87" s="2"/>
      <c r="F87" s="2"/>
      <c r="G87" s="48"/>
      <c r="H87" s="2"/>
      <c r="I87" s="2"/>
      <c r="J87" s="2"/>
      <c r="K87" s="2"/>
      <c r="L87" s="2"/>
    </row>
    <row r="88" spans="2:12" ht="12.75" x14ac:dyDescent="0.2">
      <c r="B88" s="120" t="s">
        <v>52</v>
      </c>
      <c r="C88" s="120"/>
      <c r="D88" s="120"/>
      <c r="E88" s="120"/>
      <c r="F88" s="120"/>
      <c r="G88" s="120"/>
      <c r="H88" s="120"/>
      <c r="I88" s="120"/>
      <c r="J88" s="120"/>
      <c r="K88" s="70"/>
      <c r="L88" s="70"/>
    </row>
    <row r="89" spans="2:12" ht="12.75" x14ac:dyDescent="0.2">
      <c r="B89" s="120" t="s">
        <v>53</v>
      </c>
      <c r="C89" s="120"/>
      <c r="D89" s="120"/>
      <c r="E89" s="120"/>
      <c r="F89" s="120"/>
      <c r="G89" s="120"/>
      <c r="H89" s="120"/>
      <c r="I89" s="120"/>
      <c r="J89" s="120"/>
      <c r="K89" s="70"/>
      <c r="L89" s="70"/>
    </row>
  </sheetData>
  <mergeCells count="53"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C16:D16"/>
    <mergeCell ref="G7:G8"/>
    <mergeCell ref="H7:H8"/>
    <mergeCell ref="I7:I8"/>
    <mergeCell ref="B8:D8"/>
    <mergeCell ref="B9:D9"/>
    <mergeCell ref="B10:D10"/>
    <mergeCell ref="C11:D11"/>
    <mergeCell ref="C12:D12"/>
    <mergeCell ref="C13:D13"/>
    <mergeCell ref="C14:D14"/>
    <mergeCell ref="C15:D15"/>
    <mergeCell ref="C50:D50"/>
    <mergeCell ref="C17:D17"/>
    <mergeCell ref="B18:B19"/>
    <mergeCell ref="C18:D18"/>
    <mergeCell ref="C19:D19"/>
    <mergeCell ref="C31:D31"/>
    <mergeCell ref="C40:D40"/>
    <mergeCell ref="B44:D44"/>
    <mergeCell ref="B45:D45"/>
    <mergeCell ref="B46:D46"/>
    <mergeCell ref="B47:D47"/>
    <mergeCell ref="B49:D49"/>
    <mergeCell ref="C76:D76"/>
    <mergeCell ref="C59:D59"/>
    <mergeCell ref="C64:D64"/>
    <mergeCell ref="C67:D67"/>
    <mergeCell ref="C68:D68"/>
    <mergeCell ref="C69:D69"/>
    <mergeCell ref="B70:D70"/>
    <mergeCell ref="C71:D71"/>
    <mergeCell ref="B72:D72"/>
    <mergeCell ref="C73:D73"/>
    <mergeCell ref="C74:D74"/>
    <mergeCell ref="B75:D75"/>
    <mergeCell ref="B89:J89"/>
    <mergeCell ref="C77:D77"/>
    <mergeCell ref="C78:D78"/>
    <mergeCell ref="C79:D79"/>
    <mergeCell ref="C80:D80"/>
    <mergeCell ref="C81:D81"/>
    <mergeCell ref="B88:J88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2" workbookViewId="0">
      <selection activeCell="I15" sqref="I15"/>
    </sheetView>
  </sheetViews>
  <sheetFormatPr baseColWidth="10" defaultRowHeight="15" x14ac:dyDescent="0.25"/>
  <cols>
    <col min="1" max="1" width="48.140625" style="73" customWidth="1"/>
    <col min="2" max="2" width="9.140625" style="73" bestFit="1" customWidth="1"/>
    <col min="3" max="5" width="1" style="73" customWidth="1"/>
    <col min="6" max="6" width="3.85546875" style="74" hidden="1" customWidth="1"/>
    <col min="7" max="7" width="17.42578125" style="73" bestFit="1" customWidth="1"/>
    <col min="8" max="8" width="19.140625" style="73" customWidth="1"/>
    <col min="9" max="11" width="17.42578125" style="73" bestFit="1" customWidth="1"/>
    <col min="12" max="12" width="18.140625" style="73" bestFit="1" customWidth="1"/>
    <col min="13" max="16384" width="11.42578125" style="73"/>
  </cols>
  <sheetData>
    <row r="1" spans="1:12" s="72" customFormat="1" hidden="1" x14ac:dyDescent="0.25">
      <c r="A1" s="71" t="s">
        <v>12</v>
      </c>
      <c r="C1" s="71" t="s">
        <v>128</v>
      </c>
      <c r="E1" s="71" t="s">
        <v>129</v>
      </c>
      <c r="F1" s="72" t="str">
        <f>IF(AND(LEN(E1)&gt;0,LEN(E1)&lt;=2),MID(E1,1,2),MID(E1,1,FIND(".",E1)-1))</f>
        <v>1</v>
      </c>
      <c r="G1" s="72" t="str">
        <f>IF(LEN(E1)&gt;2,MID(E1,FIND(".",E1)+2,2),0)</f>
        <v>16</v>
      </c>
      <c r="H1" s="72" t="str">
        <f>IF(F1="1","Enero",IF(F1="2","Febrero",IF(F1="3","Marzo",IF(F1="4","Abril",IF(F1="5","Mayo",IF(F1="6","Junio",IF(F1="7","Julio",IF(F1="8","Agosto",IF(F1="9","Septiembre",IF(F1="10","Octubre",IF(F1="11","Noviembre","Diciembre")))))))))))</f>
        <v>Enero</v>
      </c>
      <c r="I1" s="72" t="str">
        <f>IF(G1&lt;&gt;0,IF(G1="1","Enero",IF(G1="2","Febrero",IF(G1="3","Marzo",IF(G1="4","Abril",IF(G1="5","Mayo",IF(G1="6","Junio",IF(G1="7","Julio",IF(G1="8","Agosto",IF(G1="9","Septiembre",IF(G1="10","Octubre",IF(G1="11","Noviembre","Diciembre"))))))))))),0)</f>
        <v>Diciembre</v>
      </c>
      <c r="J1" s="72">
        <f>IF(OR(G1="13",G1="14",G1="15",G1="16"),12,G1)</f>
        <v>12</v>
      </c>
    </row>
    <row r="2" spans="1:12" ht="15.75" thickBot="1" x14ac:dyDescent="0.3"/>
    <row r="3" spans="1:12" ht="18.75" x14ac:dyDescent="0.3">
      <c r="A3" s="190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15.75" x14ac:dyDescent="0.25">
      <c r="A4" s="193" t="s">
        <v>131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5"/>
    </row>
    <row r="5" spans="1:12" ht="15.75" thickBot="1" x14ac:dyDescent="0.3">
      <c r="A5" s="196" t="str">
        <f>IF( G1=0,CONCATENATE(H1," del ",A1),CONCATENATE("Del ",1," de ", H1, " al ",DAY(EOMONTH(DATE(A1,J1,1),0))," de ",I1," del ",A1))</f>
        <v>Del 1 de Enero al 31 de Diciembre del 2016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8"/>
    </row>
    <row r="6" spans="1:12" ht="15.75" hidden="1" thickBot="1" x14ac:dyDescent="0.3">
      <c r="A6" s="199" t="str">
        <f>CONCATENATE("Elaborado el ",MID(C1,1,2), " de ",IF(MID(C1,4,2)="01","Enero",IF(MID(C1,4,2)="02","Febrero",IF(MID(C1,4,2)="03","Marzo",IF(MID(C1,4,2)="04","Abril",IF(MID(C1,4,2)="05","Mayo",IF(MID(C1,4,2)="06","Junio",IF(MID(C1,4,2)="07","Julio",IF(MID(C1,4,2)="08","Agosto",IF(MID(C1,4,2)="09","Septiembre",IF(MID(C1,4,2)="10","Octubre",IF(MID(C1,4,2)="11","Noviembre","Diciembre")))))))))))," del ",MID(C1,7,4))</f>
        <v>Elaborado el 20 de Julio del 2016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1"/>
    </row>
    <row r="7" spans="1:12" ht="15.75" thickBot="1" x14ac:dyDescent="0.3">
      <c r="A7" s="202" t="s">
        <v>132</v>
      </c>
      <c r="B7" s="203"/>
      <c r="C7" s="203"/>
      <c r="D7" s="203"/>
      <c r="E7" s="203"/>
      <c r="F7" s="206" t="s">
        <v>133</v>
      </c>
      <c r="G7" s="183" t="s">
        <v>59</v>
      </c>
      <c r="H7" s="184"/>
      <c r="I7" s="184"/>
      <c r="J7" s="184"/>
      <c r="K7" s="209"/>
      <c r="L7" s="75"/>
    </row>
    <row r="8" spans="1:12" ht="30.75" thickBot="1" x14ac:dyDescent="0.3">
      <c r="A8" s="196"/>
      <c r="B8" s="197"/>
      <c r="C8" s="197"/>
      <c r="D8" s="197"/>
      <c r="E8" s="197"/>
      <c r="F8" s="207"/>
      <c r="G8" s="76" t="s">
        <v>134</v>
      </c>
      <c r="H8" s="77" t="s">
        <v>135</v>
      </c>
      <c r="I8" s="76" t="s">
        <v>3</v>
      </c>
      <c r="J8" s="78" t="s">
        <v>4</v>
      </c>
      <c r="K8" s="76" t="s">
        <v>62</v>
      </c>
      <c r="L8" s="79" t="s">
        <v>130</v>
      </c>
    </row>
    <row r="9" spans="1:12" ht="15.75" thickBot="1" x14ac:dyDescent="0.3">
      <c r="A9" s="204"/>
      <c r="B9" s="205"/>
      <c r="C9" s="205"/>
      <c r="D9" s="205"/>
      <c r="E9" s="205"/>
      <c r="F9" s="208"/>
      <c r="G9" s="80" t="s">
        <v>136</v>
      </c>
      <c r="H9" s="81" t="s">
        <v>137</v>
      </c>
      <c r="I9" s="80" t="s">
        <v>138</v>
      </c>
      <c r="J9" s="81" t="s">
        <v>139</v>
      </c>
      <c r="K9" s="80" t="s">
        <v>140</v>
      </c>
      <c r="L9" s="82" t="s">
        <v>141</v>
      </c>
    </row>
    <row r="10" spans="1:12" x14ac:dyDescent="0.25">
      <c r="A10" s="83" t="s">
        <v>142</v>
      </c>
      <c r="B10" s="84"/>
      <c r="C10" s="84"/>
      <c r="D10" s="84"/>
      <c r="E10" s="84"/>
      <c r="F10" s="85">
        <v>1</v>
      </c>
      <c r="G10" s="86">
        <v>2353106746</v>
      </c>
      <c r="H10" s="86">
        <v>129340715.36</v>
      </c>
      <c r="I10" s="86">
        <v>2482447461.3600001</v>
      </c>
      <c r="J10" s="86">
        <v>2482447461.3600001</v>
      </c>
      <c r="K10" s="86">
        <v>2482447461.3600001</v>
      </c>
      <c r="L10" s="87">
        <v>129340715.36000013</v>
      </c>
    </row>
    <row r="11" spans="1:12" x14ac:dyDescent="0.25">
      <c r="A11" s="83" t="s">
        <v>143</v>
      </c>
      <c r="B11" s="84"/>
      <c r="C11" s="84"/>
      <c r="D11" s="84"/>
      <c r="E11" s="84"/>
      <c r="F11" s="85">
        <v>2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7">
        <v>0</v>
      </c>
    </row>
    <row r="12" spans="1:12" x14ac:dyDescent="0.25">
      <c r="A12" s="83" t="s">
        <v>144</v>
      </c>
      <c r="B12" s="84"/>
      <c r="C12" s="84"/>
      <c r="D12" s="84"/>
      <c r="E12" s="84"/>
      <c r="F12" s="85">
        <v>3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7">
        <v>0</v>
      </c>
    </row>
    <row r="13" spans="1:12" x14ac:dyDescent="0.25">
      <c r="A13" s="83" t="s">
        <v>145</v>
      </c>
      <c r="B13" s="84"/>
      <c r="C13" s="84"/>
      <c r="D13" s="84"/>
      <c r="E13" s="84"/>
      <c r="F13" s="85">
        <v>4</v>
      </c>
      <c r="G13" s="86">
        <v>1323034697</v>
      </c>
      <c r="H13" s="86">
        <v>242028432.34</v>
      </c>
      <c r="I13" s="86">
        <v>1565063129.3399999</v>
      </c>
      <c r="J13" s="86">
        <v>1565063129.3399999</v>
      </c>
      <c r="K13" s="86">
        <v>1565063129.3399999</v>
      </c>
      <c r="L13" s="87">
        <v>242028432.33999991</v>
      </c>
    </row>
    <row r="14" spans="1:12" x14ac:dyDescent="0.25">
      <c r="A14" s="83" t="s">
        <v>146</v>
      </c>
      <c r="B14" s="84"/>
      <c r="C14" s="84"/>
      <c r="D14" s="84"/>
      <c r="E14" s="84"/>
      <c r="F14" s="85">
        <v>5</v>
      </c>
      <c r="G14" s="86">
        <v>33657538</v>
      </c>
      <c r="H14" s="86">
        <v>15859668.68</v>
      </c>
      <c r="I14" s="86">
        <v>49517206.68</v>
      </c>
      <c r="J14" s="86">
        <v>49520333</v>
      </c>
      <c r="K14" s="86">
        <v>49520333</v>
      </c>
      <c r="L14" s="86">
        <v>15862795.720000003</v>
      </c>
    </row>
    <row r="15" spans="1:12" x14ac:dyDescent="0.25">
      <c r="A15" s="83"/>
      <c r="B15" s="84" t="s">
        <v>147</v>
      </c>
      <c r="C15" s="88"/>
      <c r="D15" s="88"/>
      <c r="E15" s="88"/>
      <c r="F15" s="89">
        <v>51</v>
      </c>
      <c r="G15" s="86">
        <v>11668128</v>
      </c>
      <c r="H15" s="86">
        <v>31997914.199999999</v>
      </c>
      <c r="I15" s="86">
        <v>43666042.200000003</v>
      </c>
      <c r="J15" s="86">
        <v>43669169.240000002</v>
      </c>
      <c r="K15" s="86">
        <v>43669169.240000002</v>
      </c>
      <c r="L15" s="87">
        <v>32001041.240000002</v>
      </c>
    </row>
    <row r="16" spans="1:12" x14ac:dyDescent="0.25">
      <c r="A16" s="83"/>
      <c r="B16" s="84" t="s">
        <v>148</v>
      </c>
      <c r="C16" s="88"/>
      <c r="D16" s="88"/>
      <c r="E16" s="88"/>
      <c r="F16" s="89">
        <v>52</v>
      </c>
      <c r="G16" s="86">
        <v>21989410</v>
      </c>
      <c r="H16" s="86">
        <v>-16138245.52</v>
      </c>
      <c r="I16" s="86">
        <v>5851164.4800000004</v>
      </c>
      <c r="J16" s="86">
        <v>5851164.4800000004</v>
      </c>
      <c r="K16" s="86">
        <v>5851164.4800000004</v>
      </c>
      <c r="L16" s="87">
        <v>-16138245.52</v>
      </c>
    </row>
    <row r="17" spans="1:12" x14ac:dyDescent="0.25">
      <c r="A17" s="83" t="s">
        <v>149</v>
      </c>
      <c r="B17" s="84"/>
      <c r="C17" s="84"/>
      <c r="D17" s="84"/>
      <c r="E17" s="84"/>
      <c r="F17" s="85">
        <v>6</v>
      </c>
      <c r="G17" s="86">
        <v>1819231131</v>
      </c>
      <c r="H17" s="86">
        <f>SUM(H18:H19)</f>
        <v>378734404.25999999</v>
      </c>
      <c r="I17" s="86">
        <f>SUM(G17:H17)</f>
        <v>2197965535.2600002</v>
      </c>
      <c r="J17" s="86">
        <v>2197965537.6900001</v>
      </c>
      <c r="K17" s="86">
        <v>2197965537.6900001</v>
      </c>
      <c r="L17" s="86">
        <v>378734406.68999982</v>
      </c>
    </row>
    <row r="18" spans="1:12" x14ac:dyDescent="0.25">
      <c r="A18" s="83"/>
      <c r="B18" s="84" t="s">
        <v>147</v>
      </c>
      <c r="C18" s="88"/>
      <c r="D18" s="88"/>
      <c r="E18" s="88"/>
      <c r="F18" s="89">
        <v>61</v>
      </c>
      <c r="G18" s="86">
        <v>1817033631</v>
      </c>
      <c r="H18" s="86">
        <v>378358868</v>
      </c>
      <c r="I18" s="86">
        <f>+H18+G18</f>
        <v>2195392499</v>
      </c>
      <c r="J18" s="86">
        <v>2195392501.4299998</v>
      </c>
      <c r="K18" s="86">
        <v>2195392501.4299998</v>
      </c>
      <c r="L18" s="87">
        <v>378358870.42999983</v>
      </c>
    </row>
    <row r="19" spans="1:12" x14ac:dyDescent="0.25">
      <c r="A19" s="83"/>
      <c r="B19" s="84" t="s">
        <v>148</v>
      </c>
      <c r="C19" s="88"/>
      <c r="D19" s="88"/>
      <c r="E19" s="88"/>
      <c r="F19" s="89">
        <v>69</v>
      </c>
      <c r="G19" s="86">
        <v>2197500</v>
      </c>
      <c r="H19" s="86">
        <v>375536.26</v>
      </c>
      <c r="I19" s="86">
        <v>2573036.2599999998</v>
      </c>
      <c r="J19" s="86">
        <v>2573036.2599999998</v>
      </c>
      <c r="K19" s="86">
        <v>2573036.2599999998</v>
      </c>
      <c r="L19" s="87">
        <v>375536.25999999978</v>
      </c>
    </row>
    <row r="20" spans="1:12" x14ac:dyDescent="0.25">
      <c r="A20" s="83" t="s">
        <v>150</v>
      </c>
      <c r="B20" s="84"/>
      <c r="C20" s="84"/>
      <c r="D20" s="84"/>
      <c r="E20" s="84"/>
      <c r="F20" s="85">
        <v>7</v>
      </c>
      <c r="G20" s="86">
        <v>6003877</v>
      </c>
      <c r="H20" s="86">
        <v>-473462</v>
      </c>
      <c r="I20" s="86">
        <v>5530414.8600000003</v>
      </c>
      <c r="J20" s="86">
        <v>5530414.8600000003</v>
      </c>
      <c r="K20" s="86">
        <v>5530414.8600000003</v>
      </c>
      <c r="L20" s="87">
        <v>-473462.13999999966</v>
      </c>
    </row>
    <row r="21" spans="1:12" x14ac:dyDescent="0.25">
      <c r="A21" s="83" t="s">
        <v>151</v>
      </c>
      <c r="B21" s="84"/>
      <c r="C21" s="84"/>
      <c r="D21" s="84"/>
      <c r="E21" s="84"/>
      <c r="F21" s="85">
        <v>8</v>
      </c>
      <c r="G21" s="86">
        <v>32493679089</v>
      </c>
      <c r="H21" s="86">
        <v>1778170680</v>
      </c>
      <c r="I21" s="86">
        <v>34271849769</v>
      </c>
      <c r="J21" s="86">
        <v>34297043154.93</v>
      </c>
      <c r="K21" s="86">
        <v>34297043154.93</v>
      </c>
      <c r="L21" s="87">
        <v>1803364065.9300003</v>
      </c>
    </row>
    <row r="22" spans="1:12" x14ac:dyDescent="0.25">
      <c r="A22" s="83" t="s">
        <v>152</v>
      </c>
      <c r="B22" s="84"/>
      <c r="C22" s="84"/>
      <c r="D22" s="84"/>
      <c r="E22" s="84"/>
      <c r="F22" s="85">
        <v>9</v>
      </c>
      <c r="G22" s="86">
        <v>12719927612</v>
      </c>
      <c r="H22" s="86">
        <v>-1551395376.46</v>
      </c>
      <c r="I22" s="86">
        <v>11168532235.540001</v>
      </c>
      <c r="J22" s="86">
        <v>11217182950.82</v>
      </c>
      <c r="K22" s="86">
        <v>11217182950.82</v>
      </c>
      <c r="L22" s="87">
        <v>-1502744661.6800003</v>
      </c>
    </row>
    <row r="23" spans="1:12" ht="15.75" thickBot="1" x14ac:dyDescent="0.3">
      <c r="A23" s="83" t="s">
        <v>153</v>
      </c>
      <c r="B23" s="84"/>
      <c r="C23" s="84"/>
      <c r="D23" s="84"/>
      <c r="E23" s="84"/>
      <c r="F23" s="85">
        <v>0</v>
      </c>
      <c r="G23" s="86">
        <v>3879970029</v>
      </c>
      <c r="H23" s="86">
        <v>8232892868.8599997</v>
      </c>
      <c r="I23" s="86">
        <v>12112862897.860001</v>
      </c>
      <c r="J23" s="86">
        <v>12112862897.860001</v>
      </c>
      <c r="K23" s="86">
        <v>12112862897.860001</v>
      </c>
      <c r="L23" s="87">
        <v>8232892868.8600006</v>
      </c>
    </row>
    <row r="24" spans="1:12" ht="15.75" thickBot="1" x14ac:dyDescent="0.3">
      <c r="A24" s="183" t="s">
        <v>154</v>
      </c>
      <c r="B24" s="184"/>
      <c r="C24" s="184"/>
      <c r="D24" s="184"/>
      <c r="E24" s="184"/>
      <c r="F24" s="90"/>
      <c r="G24" s="91">
        <f>SUM(G10,G11,G12,G13,G14,G17,G20,G21,G22,G23)</f>
        <v>54628610719</v>
      </c>
      <c r="H24" s="91">
        <f>+H10+H13+H14+H17+H20+H21+H22+H23</f>
        <v>9225157931.039999</v>
      </c>
      <c r="I24" s="91">
        <f>+I10+I13+I14+I17+I20+I21+I22+I23</f>
        <v>63853768649.900002</v>
      </c>
      <c r="J24" s="91">
        <f t="shared" ref="J24:L25" si="0">SUM(J10,J11,J12,J13,J14,J17,J20,J21,J22,J23)</f>
        <v>63927615879.860001</v>
      </c>
      <c r="K24" s="91">
        <f t="shared" si="0"/>
        <v>63927615879.860001</v>
      </c>
      <c r="L24" s="185">
        <f>IF(SUM(L10,L11,L12,L13,L14,L17,L20,L21,L22,L23)&gt;0,SUM(L10,L11,L12,L13,L14,L17,L20,L21,L22,L23),0)</f>
        <v>9299005161.0799999</v>
      </c>
    </row>
    <row r="25" spans="1:12" ht="18" thickBot="1" x14ac:dyDescent="0.3">
      <c r="A25" s="88"/>
      <c r="B25" s="88"/>
      <c r="C25" s="88"/>
      <c r="D25" s="88"/>
      <c r="E25" s="88"/>
      <c r="F25" s="92"/>
      <c r="G25" s="88"/>
      <c r="H25" s="93"/>
      <c r="I25" s="88"/>
      <c r="J25" s="187" t="s">
        <v>155</v>
      </c>
      <c r="K25" s="188"/>
      <c r="L25" s="186">
        <f t="shared" si="0"/>
        <v>18500768573.919998</v>
      </c>
    </row>
    <row r="26" spans="1:12" x14ac:dyDescent="0.25">
      <c r="G26" s="94"/>
      <c r="H26" s="93"/>
      <c r="I26" s="94"/>
      <c r="J26" s="95"/>
      <c r="K26" s="95"/>
    </row>
    <row r="27" spans="1:12" x14ac:dyDescent="0.25">
      <c r="A27" s="189" t="s">
        <v>156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</row>
    <row r="28" spans="1:12" x14ac:dyDescent="0.25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</row>
    <row r="31" spans="1:12" x14ac:dyDescent="0.25">
      <c r="G31" s="96"/>
      <c r="H31" s="96"/>
      <c r="I31" s="96"/>
      <c r="J31" s="96"/>
      <c r="K31" s="96"/>
      <c r="L31" s="96"/>
    </row>
    <row r="32" spans="1:12" x14ac:dyDescent="0.25">
      <c r="G32" s="96"/>
      <c r="H32" s="96"/>
      <c r="I32" s="96"/>
      <c r="J32" s="96"/>
      <c r="K32" s="96"/>
      <c r="L32" s="96"/>
    </row>
    <row r="33" spans="7:11" x14ac:dyDescent="0.25">
      <c r="G33" s="96"/>
      <c r="H33" s="96"/>
      <c r="I33" s="96"/>
      <c r="J33" s="96"/>
      <c r="K33" s="96"/>
    </row>
    <row r="34" spans="7:11" x14ac:dyDescent="0.25">
      <c r="G34" s="96"/>
      <c r="H34" s="96"/>
      <c r="I34" s="96"/>
      <c r="J34" s="96"/>
      <c r="K34" s="96"/>
    </row>
    <row r="35" spans="7:11" x14ac:dyDescent="0.25">
      <c r="G35" s="96"/>
      <c r="H35" s="96"/>
      <c r="I35" s="96"/>
      <c r="J35" s="96"/>
      <c r="K35" s="96"/>
    </row>
  </sheetData>
  <mergeCells count="11">
    <mergeCell ref="A24:E24"/>
    <mergeCell ref="L24:L25"/>
    <mergeCell ref="J25:K25"/>
    <mergeCell ref="A27:L28"/>
    <mergeCell ref="A3:L3"/>
    <mergeCell ref="A4:L4"/>
    <mergeCell ref="A5:L5"/>
    <mergeCell ref="A6:L6"/>
    <mergeCell ref="A7:E9"/>
    <mergeCell ref="F7:F9"/>
    <mergeCell ref="G7:K7"/>
  </mergeCells>
  <pageMargins left="0.7" right="0.7" top="0.75" bottom="0.75" header="0.3" footer="0.3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7" workbookViewId="0">
      <selection activeCell="Q33" sqref="Q33"/>
    </sheetView>
  </sheetViews>
  <sheetFormatPr baseColWidth="10" defaultRowHeight="15" x14ac:dyDescent="0.25"/>
  <cols>
    <col min="1" max="1" width="3" style="73" customWidth="1"/>
    <col min="2" max="2" width="6.28515625" style="73" customWidth="1"/>
    <col min="3" max="3" width="6" style="73" customWidth="1"/>
    <col min="4" max="4" width="22.28515625" style="73" customWidth="1"/>
    <col min="5" max="5" width="2.85546875" style="73" customWidth="1"/>
    <col min="6" max="6" width="7.5703125" style="74" hidden="1" customWidth="1"/>
    <col min="7" max="7" width="13.7109375" style="73" bestFit="1" customWidth="1"/>
    <col min="8" max="8" width="14.42578125" style="73" bestFit="1" customWidth="1"/>
    <col min="9" max="11" width="13.7109375" style="73" bestFit="1" customWidth="1"/>
    <col min="12" max="12" width="13.28515625" style="73" bestFit="1" customWidth="1"/>
    <col min="13" max="16384" width="11.42578125" style="73"/>
  </cols>
  <sheetData>
    <row r="1" spans="1:12" s="72" customFormat="1" ht="17.25" hidden="1" customHeight="1" x14ac:dyDescent="0.25">
      <c r="A1" s="71" t="s">
        <v>12</v>
      </c>
      <c r="B1" s="71"/>
      <c r="C1" s="71" t="s">
        <v>157</v>
      </c>
      <c r="E1" s="71" t="s">
        <v>129</v>
      </c>
      <c r="F1" s="72" t="str">
        <f>IF(AND(LEN(E1)&gt;0,LEN(E1)&lt;=2),MID(E1,1,2),MID(E1,1,FIND(".",E1)-1))</f>
        <v>1</v>
      </c>
      <c r="G1" s="72" t="str">
        <f>IF(LEN(E1)&gt;2,MID(E1,FIND(".",E1)+2,2),0)</f>
        <v>16</v>
      </c>
      <c r="H1" s="72" t="str">
        <f>IF(F1="1","Enero",IF(F1="2","Febrero",IF(F1="3","Marzo",IF(F1="4","Abril",IF(F1="5","Mayo",IF(F1="6","Junio",IF(F1="7","Julio",IF(F1="8","Agosto",IF(F1="9","Septiembre",IF(F1="10","Octubre",IF(F1="11","Noviembre","Diciembre")))))))))))</f>
        <v>Enero</v>
      </c>
      <c r="I1" s="72" t="str">
        <f>IF(G1&lt;&gt;0,IF(G1="1","Enero",IF(G1="2","Febrero",IF(G1="3","Marzo",IF(G1="4","Abril",IF(G1="5","Mayo",IF(G1="6","Junio",IF(G1="7","Julio",IF(G1="8","Agosto",IF(G1="9","Septiembre",IF(G1="10","Octubre",IF(G1="11","Noviembre","Diciembre"))))))))))),0)</f>
        <v>Diciembre</v>
      </c>
      <c r="J1" s="72">
        <f>IF(OR(G1="13",G1="14",G1="15",G1="16"),12,G1)</f>
        <v>12</v>
      </c>
    </row>
    <row r="2" spans="1:12" ht="15.75" thickBot="1" x14ac:dyDescent="0.3"/>
    <row r="3" spans="1:12" ht="18.75" x14ac:dyDescent="0.3">
      <c r="A3" s="190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15.75" x14ac:dyDescent="0.25">
      <c r="A4" s="193" t="s">
        <v>158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5"/>
    </row>
    <row r="5" spans="1:12" ht="33.75" customHeight="1" thickBot="1" x14ac:dyDescent="0.3">
      <c r="A5" s="196" t="str">
        <f>IF( G1=0,CONCATENATE(H1," del ",A1),CONCATENATE("Del ",1," de ", H1, " al ",DAY(EOMONTH(DATE(A1,J1,1),0))," de ",I1," del ",A1))</f>
        <v>Del 1 de Enero al 31 de Diciembre del 2016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8"/>
    </row>
    <row r="6" spans="1:12" ht="15.75" hidden="1" thickBot="1" x14ac:dyDescent="0.3">
      <c r="A6" s="199" t="str">
        <f>CONCATENATE("Elaborado el ",MID(C1,1,2), " de ",IF(MID(C1,4,2)="01","Enero",IF(MID(C1,4,2)="02","Febrero",IF(MID(C1,4,2)="03","Marzo",IF(MID(C1,4,2)="04","Abril",IF(MID(C1,4,2)="05","Mayo",IF(MID(C1,4,2)="06","Junio",IF(MID(C1,4,2)="07","Julio",IF(MID(C1,4,2)="08","Agosto",IF(MID(C1,4,2)="09","Septiembre",IF(MID(C1,4,2)="10","Octubre",IF(MID(C1,4,2)="11","Noviembre","Diciembre")))))))))))," del ",MID(C1,7,4))</f>
        <v>Elaborado el 10 de Abril del 2017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1"/>
    </row>
    <row r="7" spans="1:12" ht="15.75" thickBot="1" x14ac:dyDescent="0.3">
      <c r="A7" s="202" t="s">
        <v>132</v>
      </c>
      <c r="B7" s="203"/>
      <c r="C7" s="203"/>
      <c r="D7" s="203"/>
      <c r="E7" s="203"/>
      <c r="F7" s="206" t="s">
        <v>133</v>
      </c>
      <c r="G7" s="183" t="s">
        <v>59</v>
      </c>
      <c r="H7" s="184"/>
      <c r="I7" s="184"/>
      <c r="J7" s="184"/>
      <c r="K7" s="209"/>
      <c r="L7" s="75"/>
    </row>
    <row r="8" spans="1:12" ht="30.75" thickBot="1" x14ac:dyDescent="0.3">
      <c r="A8" s="196"/>
      <c r="B8" s="197"/>
      <c r="C8" s="197"/>
      <c r="D8" s="197"/>
      <c r="E8" s="197"/>
      <c r="F8" s="207"/>
      <c r="G8" s="97" t="s">
        <v>134</v>
      </c>
      <c r="H8" s="98" t="s">
        <v>135</v>
      </c>
      <c r="I8" s="97" t="s">
        <v>3</v>
      </c>
      <c r="J8" s="99" t="s">
        <v>4</v>
      </c>
      <c r="K8" s="97" t="s">
        <v>62</v>
      </c>
      <c r="L8" s="100" t="s">
        <v>130</v>
      </c>
    </row>
    <row r="9" spans="1:12" ht="15.75" thickBot="1" x14ac:dyDescent="0.3">
      <c r="A9" s="204"/>
      <c r="B9" s="205"/>
      <c r="C9" s="205"/>
      <c r="D9" s="205"/>
      <c r="E9" s="205"/>
      <c r="F9" s="208"/>
      <c r="G9" s="80" t="s">
        <v>136</v>
      </c>
      <c r="H9" s="81" t="s">
        <v>137</v>
      </c>
      <c r="I9" s="80" t="s">
        <v>138</v>
      </c>
      <c r="J9" s="81" t="s">
        <v>139</v>
      </c>
      <c r="K9" s="80" t="s">
        <v>140</v>
      </c>
      <c r="L9" s="101" t="s">
        <v>141</v>
      </c>
    </row>
    <row r="10" spans="1:12" x14ac:dyDescent="0.25">
      <c r="A10" s="83"/>
      <c r="B10" s="84"/>
      <c r="C10" s="84"/>
      <c r="D10" s="84"/>
      <c r="E10" s="84"/>
      <c r="F10" s="85"/>
      <c r="G10" s="102"/>
      <c r="H10" s="102"/>
      <c r="I10" s="102"/>
      <c r="J10" s="102"/>
      <c r="K10" s="102"/>
      <c r="L10" s="103"/>
    </row>
    <row r="11" spans="1:12" x14ac:dyDescent="0.25">
      <c r="A11" s="104" t="s">
        <v>159</v>
      </c>
      <c r="B11" s="105"/>
      <c r="C11" s="105"/>
      <c r="D11" s="105"/>
      <c r="E11" s="105"/>
      <c r="F11" s="106"/>
      <c r="G11" s="102"/>
      <c r="H11" s="102"/>
      <c r="I11" s="102"/>
      <c r="J11" s="102"/>
      <c r="K11" s="102"/>
      <c r="L11" s="103"/>
    </row>
    <row r="12" spans="1:12" x14ac:dyDescent="0.25">
      <c r="A12" s="107"/>
      <c r="B12" s="108" t="s">
        <v>142</v>
      </c>
      <c r="C12" s="108"/>
      <c r="D12" s="108"/>
      <c r="E12" s="108"/>
      <c r="F12" s="85">
        <v>1</v>
      </c>
      <c r="G12" s="109">
        <v>2353106746</v>
      </c>
      <c r="H12" s="109">
        <v>129340715.35999998</v>
      </c>
      <c r="I12" s="109">
        <v>2482447461.3600001</v>
      </c>
      <c r="J12" s="109">
        <v>2482447461.3600001</v>
      </c>
      <c r="K12" s="109">
        <v>2482447461.3600001</v>
      </c>
      <c r="L12" s="109">
        <v>129340715.36000013</v>
      </c>
    </row>
    <row r="13" spans="1:12" x14ac:dyDescent="0.25">
      <c r="A13" s="107"/>
      <c r="B13" s="108"/>
      <c r="C13" s="110"/>
      <c r="D13" s="111" t="s">
        <v>160</v>
      </c>
      <c r="E13" s="108"/>
      <c r="F13" s="85"/>
      <c r="G13" s="109">
        <v>2353106746</v>
      </c>
      <c r="H13" s="109">
        <v>129340715.35999998</v>
      </c>
      <c r="I13" s="109">
        <v>2482447461.3600001</v>
      </c>
      <c r="J13" s="109">
        <v>2482447461.3600001</v>
      </c>
      <c r="K13" s="109">
        <v>2482447461.3600001</v>
      </c>
      <c r="L13" s="112">
        <v>129340715.36000013</v>
      </c>
    </row>
    <row r="14" spans="1:12" x14ac:dyDescent="0.25">
      <c r="A14" s="107"/>
      <c r="B14" s="108"/>
      <c r="C14" s="110"/>
      <c r="D14" s="111"/>
      <c r="E14" s="108"/>
      <c r="F14" s="85"/>
      <c r="G14" s="109"/>
      <c r="H14" s="109"/>
      <c r="I14" s="109"/>
      <c r="J14" s="109"/>
      <c r="K14" s="109"/>
      <c r="L14" s="112"/>
    </row>
    <row r="15" spans="1:12" x14ac:dyDescent="0.25">
      <c r="A15" s="107"/>
      <c r="B15" s="108" t="s">
        <v>144</v>
      </c>
      <c r="C15" s="108"/>
      <c r="D15" s="108"/>
      <c r="E15" s="108"/>
      <c r="F15" s="85">
        <v>3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12">
        <v>0</v>
      </c>
    </row>
    <row r="16" spans="1:12" x14ac:dyDescent="0.25">
      <c r="A16" s="107"/>
      <c r="B16" s="108"/>
      <c r="C16" s="108"/>
      <c r="D16" s="108"/>
      <c r="E16" s="108"/>
      <c r="F16" s="85"/>
      <c r="G16" s="109"/>
      <c r="H16" s="109"/>
      <c r="I16" s="109"/>
      <c r="J16" s="109"/>
      <c r="K16" s="109"/>
      <c r="L16" s="112"/>
    </row>
    <row r="17" spans="1:12" x14ac:dyDescent="0.25">
      <c r="A17" s="107"/>
      <c r="B17" s="108" t="s">
        <v>145</v>
      </c>
      <c r="C17" s="108"/>
      <c r="D17" s="108"/>
      <c r="E17" s="108"/>
      <c r="F17" s="85">
        <v>4</v>
      </c>
      <c r="G17" s="109">
        <v>1323034697</v>
      </c>
      <c r="H17" s="109">
        <v>242028432.33999997</v>
      </c>
      <c r="I17" s="109">
        <v>1565063129.3399999</v>
      </c>
      <c r="J17" s="109">
        <v>1565063129.3400002</v>
      </c>
      <c r="K17" s="109">
        <v>1565063129.3400002</v>
      </c>
      <c r="L17" s="109">
        <v>242028432.34000015</v>
      </c>
    </row>
    <row r="18" spans="1:12" x14ac:dyDescent="0.25">
      <c r="A18" s="107"/>
      <c r="B18" s="108"/>
      <c r="C18" s="110"/>
      <c r="D18" s="111" t="s">
        <v>160</v>
      </c>
      <c r="E18" s="108"/>
      <c r="F18" s="85"/>
      <c r="G18" s="109">
        <v>1323034697</v>
      </c>
      <c r="H18" s="109">
        <v>242028741.33999997</v>
      </c>
      <c r="I18" s="109">
        <v>1565063438.3399999</v>
      </c>
      <c r="J18" s="109">
        <v>1565063438.3400002</v>
      </c>
      <c r="K18" s="109">
        <v>1565063438.3400002</v>
      </c>
      <c r="L18" s="112">
        <v>242028741.34000015</v>
      </c>
    </row>
    <row r="19" spans="1:12" x14ac:dyDescent="0.25">
      <c r="A19" s="107"/>
      <c r="B19" s="108"/>
      <c r="C19" s="110"/>
      <c r="D19" s="113" t="s">
        <v>161</v>
      </c>
      <c r="E19" s="108"/>
      <c r="F19" s="85"/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12">
        <v>0</v>
      </c>
    </row>
    <row r="20" spans="1:12" x14ac:dyDescent="0.25">
      <c r="A20" s="107"/>
      <c r="B20" s="108"/>
      <c r="C20" s="110"/>
      <c r="D20" s="113" t="s">
        <v>162</v>
      </c>
      <c r="E20" s="108"/>
      <c r="F20" s="85"/>
      <c r="G20" s="109">
        <v>0</v>
      </c>
      <c r="H20" s="109">
        <v>-309</v>
      </c>
      <c r="I20" s="109">
        <v>-309</v>
      </c>
      <c r="J20" s="109">
        <v>-309</v>
      </c>
      <c r="K20" s="109">
        <v>-309</v>
      </c>
      <c r="L20" s="112">
        <v>-309</v>
      </c>
    </row>
    <row r="21" spans="1:12" x14ac:dyDescent="0.25">
      <c r="A21" s="107"/>
      <c r="B21" s="108"/>
      <c r="C21" s="110"/>
      <c r="D21" s="111"/>
      <c r="E21" s="108"/>
      <c r="F21" s="85"/>
      <c r="G21" s="109"/>
      <c r="H21" s="109"/>
      <c r="I21" s="109"/>
      <c r="J21" s="109"/>
      <c r="K21" s="109"/>
      <c r="L21" s="112"/>
    </row>
    <row r="22" spans="1:12" x14ac:dyDescent="0.25">
      <c r="A22" s="107"/>
      <c r="B22" s="108" t="s">
        <v>146</v>
      </c>
      <c r="C22" s="108"/>
      <c r="D22" s="108"/>
      <c r="E22" s="108"/>
      <c r="F22" s="85">
        <v>5</v>
      </c>
      <c r="G22" s="109">
        <v>33657538</v>
      </c>
      <c r="H22" s="109">
        <v>15859668.679999996</v>
      </c>
      <c r="I22" s="109">
        <v>49517206.679999992</v>
      </c>
      <c r="J22" s="109">
        <v>49520333.719999999</v>
      </c>
      <c r="K22" s="109">
        <v>49520333.719999999</v>
      </c>
      <c r="L22" s="109">
        <v>15862795.719999999</v>
      </c>
    </row>
    <row r="23" spans="1:12" x14ac:dyDescent="0.25">
      <c r="A23" s="107"/>
      <c r="B23" s="108"/>
      <c r="C23" s="108" t="s">
        <v>147</v>
      </c>
      <c r="D23" s="110"/>
      <c r="E23" s="110"/>
      <c r="F23" s="89">
        <v>51</v>
      </c>
      <c r="G23" s="109">
        <v>11668128</v>
      </c>
      <c r="H23" s="109">
        <v>31997914.199999996</v>
      </c>
      <c r="I23" s="109">
        <v>43666042.199999996</v>
      </c>
      <c r="J23" s="109">
        <v>43669169.240000002</v>
      </c>
      <c r="K23" s="109">
        <v>43669169.240000002</v>
      </c>
      <c r="L23" s="109">
        <v>32001041.239999998</v>
      </c>
    </row>
    <row r="24" spans="1:12" x14ac:dyDescent="0.25">
      <c r="A24" s="107"/>
      <c r="B24" s="108"/>
      <c r="C24" s="108"/>
      <c r="D24" s="111" t="s">
        <v>160</v>
      </c>
      <c r="E24" s="110"/>
      <c r="F24" s="89"/>
      <c r="G24" s="109">
        <v>9176239</v>
      </c>
      <c r="H24" s="109">
        <v>9835139.3699999992</v>
      </c>
      <c r="I24" s="109">
        <v>19011378.369999997</v>
      </c>
      <c r="J24" s="109">
        <v>19014505.41</v>
      </c>
      <c r="K24" s="109">
        <v>19014505.41</v>
      </c>
      <c r="L24" s="112">
        <v>9838266.4100000001</v>
      </c>
    </row>
    <row r="25" spans="1:12" x14ac:dyDescent="0.25">
      <c r="A25" s="107"/>
      <c r="B25" s="108"/>
      <c r="C25" s="108"/>
      <c r="D25" s="113" t="s">
        <v>163</v>
      </c>
      <c r="E25" s="110"/>
      <c r="F25" s="89"/>
      <c r="G25" s="109">
        <v>2485926</v>
      </c>
      <c r="H25" s="109">
        <v>22024044.149999999</v>
      </c>
      <c r="I25" s="109">
        <v>24509970.149999999</v>
      </c>
      <c r="J25" s="109">
        <v>24509970.149999999</v>
      </c>
      <c r="K25" s="109">
        <v>24509970.149999999</v>
      </c>
      <c r="L25" s="112">
        <v>22024044.149999999</v>
      </c>
    </row>
    <row r="26" spans="1:12" x14ac:dyDescent="0.25">
      <c r="A26" s="107"/>
      <c r="B26" s="108"/>
      <c r="C26" s="108"/>
      <c r="D26" s="113" t="s">
        <v>162</v>
      </c>
      <c r="E26" s="110"/>
      <c r="F26" s="89"/>
      <c r="G26" s="109">
        <v>311</v>
      </c>
      <c r="H26" s="109">
        <v>71524.649999999994</v>
      </c>
      <c r="I26" s="109">
        <v>71835.649999999994</v>
      </c>
      <c r="J26" s="109">
        <v>71835.649999999994</v>
      </c>
      <c r="K26" s="109">
        <v>71835.649999999994</v>
      </c>
      <c r="L26" s="112">
        <v>71524.649999999994</v>
      </c>
    </row>
    <row r="27" spans="1:12" x14ac:dyDescent="0.25">
      <c r="A27" s="107"/>
      <c r="B27" s="108"/>
      <c r="C27" s="108"/>
      <c r="D27" s="113" t="s">
        <v>164</v>
      </c>
      <c r="E27" s="110"/>
      <c r="F27" s="89"/>
      <c r="G27" s="109">
        <v>5652</v>
      </c>
      <c r="H27" s="109">
        <v>60788.639999999999</v>
      </c>
      <c r="I27" s="109">
        <v>66440.639999999999</v>
      </c>
      <c r="J27" s="109">
        <v>66440.639999999999</v>
      </c>
      <c r="K27" s="109">
        <v>66440.639999999999</v>
      </c>
      <c r="L27" s="112">
        <v>60788.639999999999</v>
      </c>
    </row>
    <row r="28" spans="1:12" x14ac:dyDescent="0.25">
      <c r="A28" s="107"/>
      <c r="B28" s="108"/>
      <c r="C28" s="108"/>
      <c r="D28" s="113" t="s">
        <v>165</v>
      </c>
      <c r="E28" s="110"/>
      <c r="F28" s="89"/>
      <c r="G28" s="109">
        <v>0</v>
      </c>
      <c r="H28" s="109">
        <v>6417.39</v>
      </c>
      <c r="I28" s="109">
        <v>6417.39</v>
      </c>
      <c r="J28" s="109">
        <v>6417.39</v>
      </c>
      <c r="K28" s="109">
        <v>6417.39</v>
      </c>
      <c r="L28" s="112">
        <v>6417.39</v>
      </c>
    </row>
    <row r="29" spans="1:12" x14ac:dyDescent="0.25">
      <c r="A29" s="107"/>
      <c r="B29" s="108"/>
      <c r="C29" s="108" t="s">
        <v>148</v>
      </c>
      <c r="D29" s="110"/>
      <c r="E29" s="110"/>
      <c r="F29" s="89">
        <v>52</v>
      </c>
      <c r="G29" s="109">
        <v>21989410</v>
      </c>
      <c r="H29" s="109">
        <v>-16138245.52</v>
      </c>
      <c r="I29" s="109">
        <v>5851164.4800000004</v>
      </c>
      <c r="J29" s="109">
        <v>5851164.4800000004</v>
      </c>
      <c r="K29" s="109">
        <v>5851164.4800000004</v>
      </c>
      <c r="L29" s="109">
        <v>-16138245.52</v>
      </c>
    </row>
    <row r="30" spans="1:12" x14ac:dyDescent="0.25">
      <c r="A30" s="107"/>
      <c r="B30" s="108"/>
      <c r="C30" s="108"/>
      <c r="D30" s="111" t="s">
        <v>160</v>
      </c>
      <c r="E30" s="110"/>
      <c r="F30" s="89"/>
      <c r="G30" s="109">
        <v>21989410</v>
      </c>
      <c r="H30" s="109">
        <v>-16138245.52</v>
      </c>
      <c r="I30" s="109">
        <v>5851164.4800000004</v>
      </c>
      <c r="J30" s="109">
        <v>5851164.4800000004</v>
      </c>
      <c r="K30" s="109">
        <v>5851164.4800000004</v>
      </c>
      <c r="L30" s="112">
        <v>-16138245.52</v>
      </c>
    </row>
    <row r="31" spans="1:12" x14ac:dyDescent="0.25">
      <c r="A31" s="107"/>
      <c r="B31" s="108"/>
      <c r="C31" s="108"/>
      <c r="D31" s="111"/>
      <c r="E31" s="110"/>
      <c r="F31" s="89"/>
      <c r="G31" s="109"/>
      <c r="H31" s="109"/>
      <c r="I31" s="109"/>
      <c r="J31" s="109"/>
      <c r="K31" s="109"/>
      <c r="L31" s="112"/>
    </row>
    <row r="32" spans="1:12" x14ac:dyDescent="0.25">
      <c r="A32" s="107"/>
      <c r="B32" s="108" t="s">
        <v>149</v>
      </c>
      <c r="C32" s="108"/>
      <c r="D32" s="108"/>
      <c r="E32" s="108"/>
      <c r="F32" s="85">
        <v>6</v>
      </c>
      <c r="G32" s="109">
        <v>1819231131</v>
      </c>
      <c r="H32" s="109">
        <v>378734403.69</v>
      </c>
      <c r="I32" s="109">
        <v>2197965534.6900001</v>
      </c>
      <c r="J32" s="109">
        <v>2197965537.6900005</v>
      </c>
      <c r="K32" s="109">
        <v>2197965537.6900005</v>
      </c>
      <c r="L32" s="109">
        <v>378734406.69000024</v>
      </c>
    </row>
    <row r="33" spans="1:12" x14ac:dyDescent="0.25">
      <c r="A33" s="107"/>
      <c r="B33" s="108"/>
      <c r="C33" s="108" t="s">
        <v>147</v>
      </c>
      <c r="D33" s="110"/>
      <c r="E33" s="110"/>
      <c r="F33" s="89">
        <v>61</v>
      </c>
      <c r="G33" s="109">
        <v>1817033631</v>
      </c>
      <c r="H33" s="109">
        <v>378358867.43000001</v>
      </c>
      <c r="I33" s="109">
        <v>2195392498.4299998</v>
      </c>
      <c r="J33" s="109">
        <v>2195392501.4300003</v>
      </c>
      <c r="K33" s="109">
        <v>2195392501.4300003</v>
      </c>
      <c r="L33" s="109">
        <v>378358870.43000025</v>
      </c>
    </row>
    <row r="34" spans="1:12" x14ac:dyDescent="0.25">
      <c r="A34" s="107"/>
      <c r="B34" s="108"/>
      <c r="C34" s="108"/>
      <c r="D34" s="111" t="s">
        <v>160</v>
      </c>
      <c r="E34" s="110"/>
      <c r="F34" s="89"/>
      <c r="G34" s="109">
        <v>1785518636</v>
      </c>
      <c r="H34" s="109">
        <v>387864943.50999999</v>
      </c>
      <c r="I34" s="109">
        <v>2173383579.5100002</v>
      </c>
      <c r="J34" s="109">
        <v>2173383582.5100002</v>
      </c>
      <c r="K34" s="109">
        <v>2173383582.5100002</v>
      </c>
      <c r="L34" s="112">
        <v>387864946.51000023</v>
      </c>
    </row>
    <row r="35" spans="1:12" x14ac:dyDescent="0.25">
      <c r="A35" s="107"/>
      <c r="B35" s="108"/>
      <c r="C35" s="108"/>
      <c r="D35" s="113" t="s">
        <v>163</v>
      </c>
      <c r="E35" s="110"/>
      <c r="F35" s="89"/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12">
        <v>0</v>
      </c>
    </row>
    <row r="36" spans="1:12" x14ac:dyDescent="0.25">
      <c r="A36" s="107"/>
      <c r="B36" s="108"/>
      <c r="C36" s="108"/>
      <c r="D36" s="111" t="s">
        <v>162</v>
      </c>
      <c r="E36" s="110"/>
      <c r="F36" s="89"/>
      <c r="G36" s="109">
        <v>31514995</v>
      </c>
      <c r="H36" s="109">
        <v>-9506076.0800000001</v>
      </c>
      <c r="I36" s="109">
        <v>22008918.920000002</v>
      </c>
      <c r="J36" s="109">
        <v>22008918.920000002</v>
      </c>
      <c r="K36" s="109">
        <v>22008918.920000002</v>
      </c>
      <c r="L36" s="112">
        <v>-9506076.0799999982</v>
      </c>
    </row>
    <row r="37" spans="1:12" x14ac:dyDescent="0.25">
      <c r="A37" s="107"/>
      <c r="B37" s="108"/>
      <c r="C37" s="108" t="s">
        <v>148</v>
      </c>
      <c r="D37" s="110"/>
      <c r="E37" s="110"/>
      <c r="F37" s="89">
        <v>69</v>
      </c>
      <c r="G37" s="109">
        <v>2197500</v>
      </c>
      <c r="H37" s="109">
        <v>375536.26</v>
      </c>
      <c r="I37" s="109">
        <v>2573036.2599999998</v>
      </c>
      <c r="J37" s="109">
        <v>2573036.2599999998</v>
      </c>
      <c r="K37" s="109">
        <v>2573036.2599999998</v>
      </c>
      <c r="L37" s="109">
        <v>375536.25999999978</v>
      </c>
    </row>
    <row r="38" spans="1:12" x14ac:dyDescent="0.25">
      <c r="A38" s="107"/>
      <c r="B38" s="108"/>
      <c r="C38" s="108"/>
      <c r="D38" s="111" t="s">
        <v>160</v>
      </c>
      <c r="E38" s="110"/>
      <c r="F38" s="89"/>
      <c r="G38" s="109">
        <v>2197500</v>
      </c>
      <c r="H38" s="109">
        <v>375536.26</v>
      </c>
      <c r="I38" s="109">
        <v>2573036.2599999998</v>
      </c>
      <c r="J38" s="109">
        <v>2573036.2599999998</v>
      </c>
      <c r="K38" s="109">
        <v>2573036.2599999998</v>
      </c>
      <c r="L38" s="112">
        <v>375536.25999999978</v>
      </c>
    </row>
    <row r="39" spans="1:12" x14ac:dyDescent="0.25">
      <c r="A39" s="107"/>
      <c r="B39" s="108"/>
      <c r="C39" s="108"/>
      <c r="D39" s="111"/>
      <c r="E39" s="110"/>
      <c r="F39" s="89"/>
      <c r="G39" s="109"/>
      <c r="H39" s="109"/>
      <c r="I39" s="109"/>
      <c r="J39" s="109"/>
      <c r="K39" s="109"/>
      <c r="L39" s="112"/>
    </row>
    <row r="40" spans="1:12" x14ac:dyDescent="0.25">
      <c r="A40" s="107"/>
      <c r="B40" s="108" t="s">
        <v>151</v>
      </c>
      <c r="C40" s="108"/>
      <c r="D40" s="108"/>
      <c r="E40" s="108"/>
      <c r="F40" s="85">
        <v>8</v>
      </c>
      <c r="G40" s="109">
        <v>32493679089</v>
      </c>
      <c r="H40" s="109">
        <v>1778170680.72</v>
      </c>
      <c r="I40" s="109">
        <v>34271849769.720001</v>
      </c>
      <c r="J40" s="109">
        <v>34297043154.929996</v>
      </c>
      <c r="K40" s="109">
        <v>34297043154.929996</v>
      </c>
      <c r="L40" s="109">
        <v>1803364065.9299984</v>
      </c>
    </row>
    <row r="41" spans="1:12" x14ac:dyDescent="0.25">
      <c r="A41" s="107"/>
      <c r="B41" s="108"/>
      <c r="C41" s="110"/>
      <c r="D41" s="111" t="s">
        <v>160</v>
      </c>
      <c r="E41" s="108"/>
      <c r="F41" s="85"/>
      <c r="G41" s="109">
        <v>12007879529</v>
      </c>
      <c r="H41" s="109">
        <v>-6956942033.1999998</v>
      </c>
      <c r="I41" s="109">
        <v>5050937495.8000002</v>
      </c>
      <c r="J41" s="109">
        <v>5050937495.8000002</v>
      </c>
      <c r="K41" s="109">
        <v>5050937495.8000002</v>
      </c>
      <c r="L41" s="112">
        <v>-6956942033.1999998</v>
      </c>
    </row>
    <row r="42" spans="1:12" x14ac:dyDescent="0.25">
      <c r="A42" s="107"/>
      <c r="B42" s="108"/>
      <c r="C42" s="110"/>
      <c r="D42" s="113" t="s">
        <v>163</v>
      </c>
      <c r="E42" s="108"/>
      <c r="F42" s="85"/>
      <c r="G42" s="109">
        <v>576046694</v>
      </c>
      <c r="H42" s="109">
        <v>6660086337.04</v>
      </c>
      <c r="I42" s="109">
        <v>7236133031.04</v>
      </c>
      <c r="J42" s="109">
        <v>7236133031.04</v>
      </c>
      <c r="K42" s="109">
        <v>7236133031.04</v>
      </c>
      <c r="L42" s="112">
        <v>6660086337.04</v>
      </c>
    </row>
    <row r="43" spans="1:12" x14ac:dyDescent="0.25">
      <c r="A43" s="107"/>
      <c r="B43" s="108"/>
      <c r="C43" s="110"/>
      <c r="D43" s="113" t="s">
        <v>166</v>
      </c>
      <c r="E43" s="108"/>
      <c r="F43" s="85"/>
      <c r="G43" s="109">
        <v>0</v>
      </c>
      <c r="H43" s="109">
        <v>1778498.92</v>
      </c>
      <c r="I43" s="109">
        <v>1778498.92</v>
      </c>
      <c r="J43" s="109">
        <v>1778498.92</v>
      </c>
      <c r="K43" s="109">
        <v>1778498.92</v>
      </c>
      <c r="L43" s="112">
        <v>1778498.92</v>
      </c>
    </row>
    <row r="44" spans="1:12" x14ac:dyDescent="0.25">
      <c r="A44" s="107"/>
      <c r="B44" s="108"/>
      <c r="C44" s="110"/>
      <c r="D44" s="111" t="s">
        <v>162</v>
      </c>
      <c r="E44" s="108"/>
      <c r="F44" s="85"/>
      <c r="G44" s="109">
        <v>19600898959</v>
      </c>
      <c r="H44" s="109">
        <v>1761950473.6199999</v>
      </c>
      <c r="I44" s="109">
        <v>21362849432.619999</v>
      </c>
      <c r="J44" s="109">
        <v>21388042817.829998</v>
      </c>
      <c r="K44" s="109">
        <v>21388042817.829998</v>
      </c>
      <c r="L44" s="112">
        <v>1787143858.829998</v>
      </c>
    </row>
    <row r="45" spans="1:12" x14ac:dyDescent="0.25">
      <c r="A45" s="107"/>
      <c r="B45" s="108"/>
      <c r="C45" s="110"/>
      <c r="D45" s="111" t="s">
        <v>164</v>
      </c>
      <c r="E45" s="108"/>
      <c r="F45" s="85"/>
      <c r="G45" s="109">
        <v>308853907</v>
      </c>
      <c r="H45" s="109">
        <v>311167404.33999997</v>
      </c>
      <c r="I45" s="109">
        <v>620021311.33999991</v>
      </c>
      <c r="J45" s="109">
        <v>620021311.34000003</v>
      </c>
      <c r="K45" s="109">
        <v>620021311.34000003</v>
      </c>
      <c r="L45" s="112">
        <v>311167404.34000003</v>
      </c>
    </row>
    <row r="46" spans="1:12" x14ac:dyDescent="0.25">
      <c r="A46" s="107"/>
      <c r="B46" s="108"/>
      <c r="C46" s="110"/>
      <c r="D46" s="113" t="s">
        <v>165</v>
      </c>
      <c r="E46" s="108"/>
      <c r="F46" s="85"/>
      <c r="G46" s="109">
        <v>0</v>
      </c>
      <c r="H46" s="109">
        <v>130000</v>
      </c>
      <c r="I46" s="109">
        <v>130000</v>
      </c>
      <c r="J46" s="109">
        <v>130000</v>
      </c>
      <c r="K46" s="109">
        <v>130000</v>
      </c>
      <c r="L46" s="112">
        <v>130000</v>
      </c>
    </row>
    <row r="47" spans="1:12" x14ac:dyDescent="0.25">
      <c r="A47" s="107"/>
      <c r="B47" s="108"/>
      <c r="C47" s="110"/>
      <c r="D47" s="111"/>
      <c r="E47" s="108"/>
      <c r="F47" s="85"/>
      <c r="G47" s="109"/>
      <c r="H47" s="109"/>
      <c r="I47" s="109"/>
      <c r="J47" s="109"/>
      <c r="K47" s="109"/>
      <c r="L47" s="112"/>
    </row>
    <row r="48" spans="1:12" x14ac:dyDescent="0.25">
      <c r="A48" s="107"/>
      <c r="B48" s="108" t="s">
        <v>152</v>
      </c>
      <c r="C48" s="108"/>
      <c r="D48" s="108"/>
      <c r="E48" s="108"/>
      <c r="F48" s="85">
        <v>9</v>
      </c>
      <c r="G48" s="109">
        <v>5962491594</v>
      </c>
      <c r="H48" s="109">
        <v>-2885071626.4899998</v>
      </c>
      <c r="I48" s="109">
        <v>3077419967.5100002</v>
      </c>
      <c r="J48" s="109">
        <v>3077419967.5100002</v>
      </c>
      <c r="K48" s="109">
        <v>3077419967.5100002</v>
      </c>
      <c r="L48" s="109">
        <v>-2885071626.4899998</v>
      </c>
    </row>
    <row r="49" spans="1:12" x14ac:dyDescent="0.25">
      <c r="A49" s="107"/>
      <c r="B49" s="108"/>
      <c r="C49" s="110"/>
      <c r="D49" s="111" t="s">
        <v>160</v>
      </c>
      <c r="E49" s="108"/>
      <c r="F49" s="85"/>
      <c r="G49" s="109">
        <v>176900412</v>
      </c>
      <c r="H49" s="109">
        <v>-84662162</v>
      </c>
      <c r="I49" s="109">
        <v>92238250</v>
      </c>
      <c r="J49" s="109">
        <v>92238250</v>
      </c>
      <c r="K49" s="109">
        <v>92238250</v>
      </c>
      <c r="L49" s="112">
        <v>-84662162</v>
      </c>
    </row>
    <row r="50" spans="1:12" x14ac:dyDescent="0.25">
      <c r="A50" s="107"/>
      <c r="B50" s="108"/>
      <c r="C50" s="110"/>
      <c r="D50" s="111" t="s">
        <v>162</v>
      </c>
      <c r="E50" s="108"/>
      <c r="F50" s="85"/>
      <c r="G50" s="109">
        <v>5785591182</v>
      </c>
      <c r="H50" s="109">
        <v>-2800409464.4899998</v>
      </c>
      <c r="I50" s="109">
        <v>2985181717.5100002</v>
      </c>
      <c r="J50" s="109">
        <v>2985181717.5100002</v>
      </c>
      <c r="K50" s="109">
        <v>2985181717.5100002</v>
      </c>
      <c r="L50" s="112">
        <v>-2800409464.4899998</v>
      </c>
    </row>
    <row r="51" spans="1:12" x14ac:dyDescent="0.25">
      <c r="A51" s="107"/>
      <c r="B51" s="108"/>
      <c r="C51" s="110"/>
      <c r="D51" s="111"/>
      <c r="E51" s="108"/>
      <c r="F51" s="85"/>
      <c r="G51" s="86"/>
      <c r="H51" s="86"/>
      <c r="I51" s="86"/>
      <c r="J51" s="86"/>
      <c r="K51" s="86"/>
      <c r="L51" s="112"/>
    </row>
    <row r="52" spans="1:12" x14ac:dyDescent="0.25">
      <c r="A52" s="114" t="s">
        <v>167</v>
      </c>
      <c r="B52" s="115"/>
      <c r="C52" s="108"/>
      <c r="D52" s="111"/>
      <c r="E52" s="108"/>
      <c r="F52" s="85"/>
      <c r="G52" s="86"/>
      <c r="H52" s="86"/>
      <c r="I52" s="86"/>
      <c r="J52" s="86"/>
      <c r="K52" s="86"/>
      <c r="L52" s="112"/>
    </row>
    <row r="53" spans="1:12" x14ac:dyDescent="0.25">
      <c r="A53" s="115"/>
      <c r="B53" s="111" t="s">
        <v>168</v>
      </c>
      <c r="C53" s="111"/>
      <c r="D53" s="111"/>
      <c r="E53" s="108"/>
      <c r="F53" s="85"/>
      <c r="G53" s="86"/>
      <c r="H53" s="86"/>
      <c r="I53" s="86"/>
      <c r="J53" s="86"/>
      <c r="K53" s="86"/>
      <c r="L53" s="112"/>
    </row>
    <row r="54" spans="1:12" x14ac:dyDescent="0.25">
      <c r="A54" s="115"/>
      <c r="B54" s="111" t="s">
        <v>150</v>
      </c>
      <c r="C54" s="111"/>
      <c r="D54" s="111"/>
      <c r="E54" s="108"/>
      <c r="F54" s="85"/>
      <c r="G54" s="86">
        <v>6003877</v>
      </c>
      <c r="H54" s="86">
        <v>-473462.14</v>
      </c>
      <c r="I54" s="86">
        <v>5530414.8600000003</v>
      </c>
      <c r="J54" s="86">
        <v>5530414.8600000003</v>
      </c>
      <c r="K54" s="86">
        <v>5530414.8600000003</v>
      </c>
      <c r="L54" s="86">
        <v>-473462.13999999966</v>
      </c>
    </row>
    <row r="55" spans="1:12" x14ac:dyDescent="0.25">
      <c r="A55" s="115"/>
      <c r="B55" s="111"/>
      <c r="C55" s="111"/>
      <c r="D55" s="111" t="s">
        <v>160</v>
      </c>
      <c r="E55" s="108"/>
      <c r="F55" s="85"/>
      <c r="G55" s="86">
        <v>6003877</v>
      </c>
      <c r="H55" s="86">
        <v>-473462.14</v>
      </c>
      <c r="I55" s="86">
        <v>5530414.8600000003</v>
      </c>
      <c r="J55" s="86">
        <v>5530414.8600000003</v>
      </c>
      <c r="K55" s="86">
        <v>5530414.8600000003</v>
      </c>
      <c r="L55" s="112">
        <v>-473462.13999999966</v>
      </c>
    </row>
    <row r="56" spans="1:12" x14ac:dyDescent="0.25">
      <c r="A56" s="115"/>
      <c r="B56" s="111"/>
      <c r="C56" s="111"/>
      <c r="D56" s="113" t="s">
        <v>162</v>
      </c>
      <c r="E56" s="108"/>
      <c r="F56" s="85"/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112">
        <v>0</v>
      </c>
    </row>
    <row r="57" spans="1:12" x14ac:dyDescent="0.25">
      <c r="A57" s="115"/>
      <c r="B57" s="111" t="s">
        <v>152</v>
      </c>
      <c r="C57" s="111"/>
      <c r="D57" s="111"/>
      <c r="E57" s="108"/>
      <c r="F57" s="85"/>
      <c r="G57" s="86">
        <v>6757436018</v>
      </c>
      <c r="H57" s="86">
        <v>1333676250.03</v>
      </c>
      <c r="I57" s="86">
        <v>8091112268.0299997</v>
      </c>
      <c r="J57" s="86">
        <v>8139762982.8100004</v>
      </c>
      <c r="K57" s="86">
        <v>8139762982.8100004</v>
      </c>
      <c r="L57" s="112">
        <v>1382326964.8100004</v>
      </c>
    </row>
    <row r="58" spans="1:12" x14ac:dyDescent="0.25">
      <c r="A58" s="107"/>
      <c r="B58" s="108"/>
      <c r="C58" s="110"/>
      <c r="D58" s="111"/>
      <c r="E58" s="108"/>
      <c r="F58" s="85"/>
      <c r="G58" s="86"/>
      <c r="H58" s="86"/>
      <c r="I58" s="86"/>
      <c r="J58" s="86"/>
      <c r="K58" s="86"/>
      <c r="L58" s="112"/>
    </row>
    <row r="59" spans="1:12" x14ac:dyDescent="0.25">
      <c r="A59" s="107"/>
      <c r="B59" s="108"/>
      <c r="C59" s="111"/>
      <c r="D59" s="108"/>
      <c r="E59" s="108"/>
      <c r="F59" s="85"/>
      <c r="G59" s="86"/>
      <c r="H59" s="86"/>
      <c r="I59" s="86"/>
      <c r="J59" s="86"/>
      <c r="K59" s="86"/>
      <c r="L59" s="112"/>
    </row>
    <row r="60" spans="1:12" x14ac:dyDescent="0.25">
      <c r="A60" s="114" t="s">
        <v>169</v>
      </c>
      <c r="B60" s="108"/>
      <c r="C60" s="108"/>
      <c r="D60" s="108"/>
      <c r="E60" s="108"/>
      <c r="F60" s="85"/>
      <c r="G60" s="86"/>
      <c r="H60" s="86"/>
      <c r="I60" s="86"/>
      <c r="J60" s="86"/>
      <c r="K60" s="86"/>
      <c r="L60" s="112"/>
    </row>
    <row r="61" spans="1:12" x14ac:dyDescent="0.25">
      <c r="A61" s="107"/>
      <c r="B61" s="108" t="s">
        <v>153</v>
      </c>
      <c r="C61" s="108"/>
      <c r="D61" s="108"/>
      <c r="E61" s="108"/>
      <c r="F61" s="85">
        <v>0</v>
      </c>
      <c r="G61" s="86">
        <v>3879970029</v>
      </c>
      <c r="H61" s="86">
        <v>8232892868.8599997</v>
      </c>
      <c r="I61" s="86">
        <v>12112862897.860001</v>
      </c>
      <c r="J61" s="86">
        <v>12112862897.860001</v>
      </c>
      <c r="K61" s="86">
        <v>12112862897.860001</v>
      </c>
      <c r="L61" s="86">
        <v>8232892868.8600006</v>
      </c>
    </row>
    <row r="62" spans="1:12" x14ac:dyDescent="0.25">
      <c r="A62" s="83"/>
      <c r="B62" s="108"/>
      <c r="C62" s="110"/>
      <c r="D62" s="111" t="s">
        <v>170</v>
      </c>
      <c r="E62" s="108"/>
      <c r="F62" s="85"/>
      <c r="G62" s="86">
        <v>3879970029</v>
      </c>
      <c r="H62" s="86">
        <v>8232892868.8599997</v>
      </c>
      <c r="I62" s="86">
        <v>12112862897.860001</v>
      </c>
      <c r="J62" s="86">
        <v>12112862897.860001</v>
      </c>
      <c r="K62" s="86">
        <v>12112862897.860001</v>
      </c>
      <c r="L62" s="112">
        <v>8232892868.8600006</v>
      </c>
    </row>
    <row r="63" spans="1:12" ht="15.75" thickBot="1" x14ac:dyDescent="0.3">
      <c r="A63" s="83"/>
      <c r="B63" s="84"/>
      <c r="C63" s="84"/>
      <c r="D63" s="84"/>
      <c r="E63" s="84"/>
      <c r="F63" s="85"/>
      <c r="G63" s="102"/>
      <c r="H63" s="102"/>
      <c r="I63" s="102"/>
      <c r="J63" s="102"/>
      <c r="K63" s="102"/>
      <c r="L63" s="103"/>
    </row>
    <row r="64" spans="1:12" ht="15.75" thickBot="1" x14ac:dyDescent="0.3">
      <c r="A64" s="183" t="s">
        <v>154</v>
      </c>
      <c r="B64" s="184"/>
      <c r="C64" s="184"/>
      <c r="D64" s="184"/>
      <c r="E64" s="184"/>
      <c r="F64" s="90"/>
      <c r="G64" s="116">
        <f>SUM(G12,G15,G17,G22,G32,G40,G48,G53,G54,G57,G61)</f>
        <v>54628610719</v>
      </c>
      <c r="H64" s="116">
        <f>SUM(H12,H15,H17,H22,H32,H40,H48,H53,H54,H57,H61)</f>
        <v>9225157931.0499992</v>
      </c>
      <c r="I64" s="116">
        <f>SUM(I12,I15,I17,I22,I32,I40,I48,I53,I54,I57,I61)</f>
        <v>63853768650.050003</v>
      </c>
      <c r="J64" s="116">
        <f>SUM(J12,J15,J17,J22,J32,J40,J48,J53,J54,J57,J61)</f>
        <v>63927615880.079994</v>
      </c>
      <c r="K64" s="116">
        <f>SUM(K12,K15,K17,K22,K32,K40,K48,K53,K54,K57,K61)</f>
        <v>63927615880.079994</v>
      </c>
      <c r="L64" s="210">
        <f>IF(SUM(L12,L15,L17,L22,L32,L40,L48,L53,L54,L57,L61)&gt;0,SUM(L12,L15,L17,L22,L32,L40,L48,L53,L54,L57,L61),0)</f>
        <v>9299005161.0799999</v>
      </c>
    </row>
    <row r="65" spans="1:12" ht="18" thickBot="1" x14ac:dyDescent="0.3">
      <c r="A65" s="88"/>
      <c r="B65" s="88"/>
      <c r="C65" s="88"/>
      <c r="D65" s="88"/>
      <c r="E65" s="88"/>
      <c r="F65" s="92"/>
      <c r="G65" s="88"/>
      <c r="H65" s="88"/>
      <c r="I65" s="88"/>
      <c r="J65" s="183" t="s">
        <v>155</v>
      </c>
      <c r="K65" s="209"/>
      <c r="L65" s="211"/>
    </row>
    <row r="67" spans="1:12" x14ac:dyDescent="0.25">
      <c r="A67" s="189" t="s">
        <v>156</v>
      </c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</row>
    <row r="68" spans="1:12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</row>
    <row r="71" spans="1:12" x14ac:dyDescent="0.25">
      <c r="G71" s="96"/>
      <c r="H71" s="96"/>
      <c r="I71" s="96"/>
      <c r="J71" s="96"/>
      <c r="K71" s="96"/>
      <c r="L71" s="96"/>
    </row>
  </sheetData>
  <mergeCells count="11">
    <mergeCell ref="A64:E64"/>
    <mergeCell ref="L64:L65"/>
    <mergeCell ref="J65:K65"/>
    <mergeCell ref="A67:L68"/>
    <mergeCell ref="A3:L3"/>
    <mergeCell ref="A4:L4"/>
    <mergeCell ref="A5:L5"/>
    <mergeCell ref="A6:L6"/>
    <mergeCell ref="A7:E9"/>
    <mergeCell ref="F7:F9"/>
    <mergeCell ref="G7:K7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BP_LDF</vt:lpstr>
      <vt:lpstr>EAID_LDF</vt:lpstr>
      <vt:lpstr>EAI_Rubro</vt:lpstr>
      <vt:lpstr>EAI_FF</vt:lpstr>
      <vt:lpstr>EAI_FF!Área_de_impresión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albertocr</dc:creator>
  <cp:lastModifiedBy>Martha</cp:lastModifiedBy>
  <cp:lastPrinted>2017-04-24T21:04:02Z</cp:lastPrinted>
  <dcterms:created xsi:type="dcterms:W3CDTF">2017-04-10T16:12:22Z</dcterms:created>
  <dcterms:modified xsi:type="dcterms:W3CDTF">2017-04-24T21:01:24Z</dcterms:modified>
</cp:coreProperties>
</file>